
<file path=[Content_Types].xml><?xml version="1.0" encoding="utf-8"?>
<Types xmlns="http://schemas.openxmlformats.org/package/2006/content-types">
  <Default Extension="wmf" ContentType="image/x-wmf"/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 tabRatio="705" firstSheet="7" activeTab="7"/>
  </bookViews>
  <sheets>
    <sheet name="CH.NAGARA" sheetId="1" state="hidden" r:id="rId1"/>
    <sheet name="collection" sheetId="2" state="hidden" r:id="rId2"/>
    <sheet name="clctn" sheetId="3" state="hidden" r:id="rId3"/>
    <sheet name="CH.NAGARA." sheetId="38" state="hidden" r:id="rId4"/>
    <sheet name="BEGURU" sheetId="29" state="hidden" r:id="rId5"/>
    <sheet name="GPT" sheetId="40" state="hidden" r:id="rId6"/>
    <sheet name="SMH" sheetId="31" state="hidden" r:id="rId7"/>
    <sheet name="hsd" sheetId="32" r:id="rId8"/>
    <sheet name="LT-3." sheetId="4" state="hidden" r:id="rId9"/>
    <sheet name="LT-5" sheetId="5" state="hidden" r:id="rId10"/>
    <sheet name="LT-5." sheetId="25" state="hidden" r:id="rId11"/>
    <sheet name="LT6 SL" sheetId="7" state="hidden" r:id="rId12"/>
    <sheet name="2018 iNFOSIS" sheetId="17" state="hidden" r:id="rId13"/>
    <sheet name="2018 BCITS" sheetId="13" state="hidden" r:id="rId14"/>
    <sheet name="LT-2 CLTN" sheetId="8" state="hidden" r:id="rId15"/>
    <sheet name="LT6 WS CLCTN" sheetId="14" state="hidden" r:id="rId16"/>
    <sheet name="LT6 SL CLCTN" sheetId="15" state="hidden" r:id="rId17"/>
    <sheet name="LT6 WS" sheetId="6" state="hidden" r:id="rId18"/>
    <sheet name="LT-5 CLCTN" sheetId="10" state="hidden" r:id="rId19"/>
    <sheet name="LT-6 WS CLCTN" sheetId="11" state="hidden" r:id="rId20"/>
    <sheet name="LT-6 SL CLCTN" sheetId="12" state="hidden" r:id="rId21"/>
    <sheet name="LT-2 (2)" sheetId="24" state="hidden" r:id="rId22"/>
    <sheet name="Demand" sheetId="37" state="hidden" r:id="rId23"/>
    <sheet name="Year wise" sheetId="27" state="hidden" r:id="rId24"/>
    <sheet name="Clctn chn" sheetId="28" state="hidden" r:id="rId25"/>
    <sheet name="Clctn Bgr" sheetId="33" state="hidden" r:id="rId26"/>
    <sheet name="Clctn G.pet" sheetId="34" state="hidden" r:id="rId27"/>
    <sheet name="Clctn SMH" sheetId="35" state="hidden" r:id="rId28"/>
    <sheet name="Clctn HSd" sheetId="36" state="hidden" r:id="rId29"/>
    <sheet name="CH.NAGARA. (2)" sheetId="39" state="hidden" r:id="rId30"/>
  </sheets>
  <definedNames>
    <definedName name="_xlnm._FilterDatabase" localSheetId="0" hidden="1">CH.NAGARA!$B$3:$T$55</definedName>
    <definedName name="_xlnm._FilterDatabase" localSheetId="3" hidden="1">CH.NAGARA.!$B$3:$U$3</definedName>
    <definedName name="_xlnm._FilterDatabase" localSheetId="29" hidden="1">'CH.NAGARA. (2)'!$B$3:$T$40</definedName>
    <definedName name="_xlnm.Print_Area" localSheetId="13">'2018 BCITS'!$B$2:$H$15</definedName>
    <definedName name="_xlnm.Print_Area" localSheetId="12">'2018 iNFOSIS'!$B$2:$F$94</definedName>
    <definedName name="_xlnm.Print_Area" localSheetId="4">BEGURU!$B$1:$L$34</definedName>
    <definedName name="_xlnm.Print_Area" localSheetId="0">CH.NAGARA!$B$2:$J$55</definedName>
    <definedName name="_xlnm.Print_Area" localSheetId="3">CH.NAGARA.!$B$1:$K$124</definedName>
    <definedName name="_xlnm.Print_Area" localSheetId="29">'CH.NAGARA. (2)'!$B$2:$J$40</definedName>
    <definedName name="_xlnm.Print_Area" localSheetId="25">'Clctn Bgr'!#REF!</definedName>
    <definedName name="_xlnm.Print_Area" localSheetId="26">'Clctn G.pet'!#REF!</definedName>
    <definedName name="_xlnm.Print_Area" localSheetId="28">'Clctn HSd'!#REF!</definedName>
    <definedName name="_xlnm.Print_Area" localSheetId="27">'Clctn SMH'!#REF!</definedName>
    <definedName name="_xlnm.Print_Area" localSheetId="5">GPT!$B$1:$J$18</definedName>
    <definedName name="_xlnm.Print_Area" localSheetId="7">hsd!$B$1:$J$37</definedName>
    <definedName name="_xlnm.Print_Area" localSheetId="21">'LT-2 (2)'!$B$2:$L$122</definedName>
    <definedName name="_xlnm.Print_Area" localSheetId="8">'LT-3.'!$B$2:$I$3</definedName>
    <definedName name="_xlnm.Print_Area" localSheetId="10">'LT-5.'!$B$2:$I$9</definedName>
    <definedName name="_xlnm.Print_Area" localSheetId="11">'LT6 SL'!$B$2:$L$4</definedName>
    <definedName name="_xlnm.Print_Area" localSheetId="16">'LT6 SL CLCTN'!$B$2:$M$16</definedName>
    <definedName name="_xlnm.Print_Area" localSheetId="17">'LT6 WS'!$B$2:$M$5</definedName>
    <definedName name="_xlnm.Print_Area" localSheetId="15">'LT6 WS CLCTN'!$B$2:$M$18</definedName>
    <definedName name="_xlnm.Print_Area" localSheetId="6">SMH!$B$1:$J$145</definedName>
    <definedName name="_xlnm.Print_Area" localSheetId="23">'Year wise'!$BA$352:$BO$403</definedName>
    <definedName name="_xlnm.Print_Titles" localSheetId="12">'2018 iNFOSIS'!$2:$2</definedName>
    <definedName name="_xlnm.Print_Titles" localSheetId="4">BEGURU!$2:$2</definedName>
    <definedName name="_xlnm.Print_Titles" localSheetId="0">CH.NAGARA!$3:$3</definedName>
    <definedName name="_xlnm.Print_Titles" localSheetId="3">CH.NAGARA.!$3:$3</definedName>
    <definedName name="_xlnm.Print_Titles" localSheetId="29">'CH.NAGARA. (2)'!$3:$3</definedName>
    <definedName name="_xlnm.Print_Titles" localSheetId="5">GPT!$3:$3</definedName>
    <definedName name="_xlnm.Print_Titles" localSheetId="21">'LT-2 (2)'!$3:$3</definedName>
    <definedName name="_xlnm.Print_Titles" localSheetId="6">SMH!$3:$3</definedName>
  </definedNames>
  <calcPr calcId="144525"/>
</workbook>
</file>

<file path=xl/sharedStrings.xml><?xml version="1.0" encoding="utf-8"?>
<sst xmlns="http://schemas.openxmlformats.org/spreadsheetml/2006/main" count="4237" uniqueCount="1070">
  <si>
    <t>Ch-nagara SUB DVN</t>
  </si>
  <si>
    <t>08-2020</t>
  </si>
  <si>
    <t>SL.No</t>
  </si>
  <si>
    <t>Sub Division</t>
  </si>
  <si>
    <t>Year</t>
  </si>
  <si>
    <t>RRNO</t>
  </si>
  <si>
    <t>Reason</t>
  </si>
  <si>
    <t>AMOUNT</t>
  </si>
  <si>
    <t>Status</t>
  </si>
  <si>
    <t>Live</t>
  </si>
  <si>
    <t>Remarks</t>
  </si>
  <si>
    <t>LT-2</t>
  </si>
  <si>
    <t>Ch=Nagara</t>
  </si>
  <si>
    <t>2017 Infosis</t>
  </si>
  <si>
    <t>C2523</t>
  </si>
  <si>
    <t>MNR</t>
  </si>
  <si>
    <t>CMZ46A</t>
  </si>
  <si>
    <t>CHRKL4366</t>
  </si>
  <si>
    <t>2018 Infosis</t>
  </si>
  <si>
    <t>Chnl6440</t>
  </si>
  <si>
    <t>CM104</t>
  </si>
  <si>
    <t>Sub total</t>
  </si>
  <si>
    <t>C262</t>
  </si>
  <si>
    <t>Idle</t>
  </si>
  <si>
    <t>CM254</t>
  </si>
  <si>
    <t>C5369</t>
  </si>
  <si>
    <t>C10758</t>
  </si>
  <si>
    <t>C9415</t>
  </si>
  <si>
    <t>2018 BCITS</t>
  </si>
  <si>
    <t>BD42</t>
  </si>
  <si>
    <t>Diss</t>
  </si>
  <si>
    <t>KH59</t>
  </si>
  <si>
    <t>BD383</t>
  </si>
  <si>
    <t>C5407</t>
  </si>
  <si>
    <t>KHH50</t>
  </si>
  <si>
    <t>LD</t>
  </si>
  <si>
    <t>KGL113</t>
  </si>
  <si>
    <t>SGL2</t>
  </si>
  <si>
    <t>SGL22</t>
  </si>
  <si>
    <t>AEH1080</t>
  </si>
  <si>
    <t>C6904</t>
  </si>
  <si>
    <t>C11281</t>
  </si>
  <si>
    <t>C11300</t>
  </si>
  <si>
    <t>C1638</t>
  </si>
  <si>
    <t>CBJ7286</t>
  </si>
  <si>
    <t>R579</t>
  </si>
  <si>
    <t>KGL61</t>
  </si>
  <si>
    <t>M167</t>
  </si>
  <si>
    <t>ML170</t>
  </si>
  <si>
    <t>SGL36</t>
  </si>
  <si>
    <t>CHRKL14287</t>
  </si>
  <si>
    <t>KDV27</t>
  </si>
  <si>
    <t>KM244</t>
  </si>
  <si>
    <t>BTL20</t>
  </si>
  <si>
    <t>Grand total</t>
  </si>
  <si>
    <t>LT-3</t>
  </si>
  <si>
    <t>C6282</t>
  </si>
  <si>
    <t>LT-5</t>
  </si>
  <si>
    <t>CHNPI63</t>
  </si>
  <si>
    <t>Collected</t>
  </si>
  <si>
    <t>PD</t>
  </si>
  <si>
    <t>Total</t>
  </si>
  <si>
    <t>NAME</t>
  </si>
  <si>
    <t>RT No. Date</t>
  </si>
  <si>
    <t>LT 2</t>
  </si>
  <si>
    <t xml:space="preserve">DATE </t>
  </si>
  <si>
    <t>AGL188</t>
  </si>
  <si>
    <t>CHIKKAHANUMAIAH</t>
  </si>
  <si>
    <t>31.07.2017</t>
  </si>
  <si>
    <t>AL38</t>
  </si>
  <si>
    <t>ASKUNNEGOWDA</t>
  </si>
  <si>
    <t>27.09.2017</t>
  </si>
  <si>
    <t>ARL30</t>
  </si>
  <si>
    <t>MALLIKARJUNAPPA</t>
  </si>
  <si>
    <t>23.05.2017</t>
  </si>
  <si>
    <t>B1L338</t>
  </si>
  <si>
    <t>president</t>
  </si>
  <si>
    <t>21.08.2017</t>
  </si>
  <si>
    <t>B481</t>
  </si>
  <si>
    <t>MARIKALASHETTY</t>
  </si>
  <si>
    <t>20.07.2017</t>
  </si>
  <si>
    <t>BHL125</t>
  </si>
  <si>
    <t>SHIVAPPA</t>
  </si>
  <si>
    <t>22.07.2017</t>
  </si>
  <si>
    <t>BKL81</t>
  </si>
  <si>
    <t>MAHADEVAMMA</t>
  </si>
  <si>
    <t>21.09.2017</t>
  </si>
  <si>
    <t>BVL159</t>
  </si>
  <si>
    <t>BS CHANDRAPPA</t>
  </si>
  <si>
    <t>14.09.2017</t>
  </si>
  <si>
    <t>C118</t>
  </si>
  <si>
    <t>VANAKARANAIKA</t>
  </si>
  <si>
    <t>15.06.2017</t>
  </si>
  <si>
    <t>C129</t>
  </si>
  <si>
    <t>HONAKARAIA</t>
  </si>
  <si>
    <t>30.04.2017</t>
  </si>
  <si>
    <t>C15</t>
  </si>
  <si>
    <t>JAYARAJU</t>
  </si>
  <si>
    <t>20.09.2017</t>
  </si>
  <si>
    <t>C167</t>
  </si>
  <si>
    <t>SIDDAMMA</t>
  </si>
  <si>
    <t>C196</t>
  </si>
  <si>
    <t>NAGANAIKA</t>
  </si>
  <si>
    <t>28.04.2017</t>
  </si>
  <si>
    <t>C63</t>
  </si>
  <si>
    <t>MRAMAKRISHNAIAH</t>
  </si>
  <si>
    <t>10.05.2017</t>
  </si>
  <si>
    <t>C91</t>
  </si>
  <si>
    <t>SGOPALA KRISHNA</t>
  </si>
  <si>
    <t>CVL36</t>
  </si>
  <si>
    <t>MARINANJAPPA</t>
  </si>
  <si>
    <t>18.05.2017/29.06.2017</t>
  </si>
  <si>
    <t>13991/17804</t>
  </si>
  <si>
    <t>GBL213</t>
  </si>
  <si>
    <t>GURUSWAMI</t>
  </si>
  <si>
    <t>31.05.2017</t>
  </si>
  <si>
    <t>GBL5127</t>
  </si>
  <si>
    <t>NAGASHETTY</t>
  </si>
  <si>
    <t>GBL5128</t>
  </si>
  <si>
    <t>NAGARAJU</t>
  </si>
  <si>
    <t>GBL5180</t>
  </si>
  <si>
    <t>MAHADEVEGOWDA</t>
  </si>
  <si>
    <t>24.05.2017</t>
  </si>
  <si>
    <t>GBL5250</t>
  </si>
  <si>
    <t>KRISHNASHETTY</t>
  </si>
  <si>
    <t>GBL5316</t>
  </si>
  <si>
    <t>T VISHWANATHAN</t>
  </si>
  <si>
    <t>08.08.2017</t>
  </si>
  <si>
    <t>GBL5358</t>
  </si>
  <si>
    <t>SIDDEGOWDA</t>
  </si>
  <si>
    <t>16.05.2017</t>
  </si>
  <si>
    <t>GBL5656</t>
  </si>
  <si>
    <t>SIDDANAGASHETTY</t>
  </si>
  <si>
    <t>21.04.2017</t>
  </si>
  <si>
    <t>GBL5712</t>
  </si>
  <si>
    <t>SHIVANAIKA</t>
  </si>
  <si>
    <t>19.06.2017</t>
  </si>
  <si>
    <t>GBL6250</t>
  </si>
  <si>
    <t>BASAVARAJAPPA</t>
  </si>
  <si>
    <t>19.06.2017/20.09.2017</t>
  </si>
  <si>
    <t>17645/12022</t>
  </si>
  <si>
    <t>GBL6299</t>
  </si>
  <si>
    <t>GURUSIDDASHETTY</t>
  </si>
  <si>
    <t>25.09.2017</t>
  </si>
  <si>
    <t>GBL7358</t>
  </si>
  <si>
    <t>NARAYANASHETTY</t>
  </si>
  <si>
    <t>GBL7449</t>
  </si>
  <si>
    <t>CHINNASWAMY</t>
  </si>
  <si>
    <t>19.05.2017</t>
  </si>
  <si>
    <t>GBL7464</t>
  </si>
  <si>
    <t>12.06.2017</t>
  </si>
  <si>
    <t>GBL8044</t>
  </si>
  <si>
    <t>MAHADEVE SHETTY</t>
  </si>
  <si>
    <t>23.09.2017</t>
  </si>
  <si>
    <t>GBL9250</t>
  </si>
  <si>
    <t>RAJASHEKARAPPA</t>
  </si>
  <si>
    <t>28.04/22.06/26.09/2017</t>
  </si>
  <si>
    <t>9752/18011/4960</t>
  </si>
  <si>
    <t>GBL9973</t>
  </si>
  <si>
    <t>NAGAMANI</t>
  </si>
  <si>
    <t>26.07.2017</t>
  </si>
  <si>
    <t>GKL5284</t>
  </si>
  <si>
    <t>MAHADEVAPPA</t>
  </si>
  <si>
    <t>29.07.2017</t>
  </si>
  <si>
    <t>GKL5534</t>
  </si>
  <si>
    <t>MAHADEVASHETTY</t>
  </si>
  <si>
    <t>GKL5543</t>
  </si>
  <si>
    <t>MALLESH</t>
  </si>
  <si>
    <t>07.04.2017/05.06.2017</t>
  </si>
  <si>
    <t>5402/13046</t>
  </si>
  <si>
    <t>GKL7310</t>
  </si>
  <si>
    <t>SUVARNAMMA</t>
  </si>
  <si>
    <t>28.06.2017</t>
  </si>
  <si>
    <t>16258/16260</t>
  </si>
  <si>
    <t>GKL7722</t>
  </si>
  <si>
    <t>GKL8197</t>
  </si>
  <si>
    <t>BASAMMA</t>
  </si>
  <si>
    <t>17.07.2017</t>
  </si>
  <si>
    <t>H4</t>
  </si>
  <si>
    <t>SHIVABASAPPA</t>
  </si>
  <si>
    <t>HHL118</t>
  </si>
  <si>
    <t>KEMPANNA</t>
  </si>
  <si>
    <t>HHL121</t>
  </si>
  <si>
    <t>GURUSIDDAPPA</t>
  </si>
  <si>
    <t>09.06.2017</t>
  </si>
  <si>
    <t>HIL108</t>
  </si>
  <si>
    <t>NAGAMMA</t>
  </si>
  <si>
    <t>14.07.2017</t>
  </si>
  <si>
    <t>HL76</t>
  </si>
  <si>
    <t>H P SHIVA SHANKARA</t>
  </si>
  <si>
    <t>HRL79</t>
  </si>
  <si>
    <t xml:space="preserve">SHIVABASAPPA </t>
  </si>
  <si>
    <t>HSL148</t>
  </si>
  <si>
    <t>MADEGOWDA</t>
  </si>
  <si>
    <t>20.06.2017</t>
  </si>
  <si>
    <t>HSL185</t>
  </si>
  <si>
    <t>SIDDARAMAPPA</t>
  </si>
  <si>
    <t>18.08/22.09.2017</t>
  </si>
  <si>
    <t>11951/10059</t>
  </si>
  <si>
    <t>HSL81</t>
  </si>
  <si>
    <t>SIDDAPPA</t>
  </si>
  <si>
    <t>HSL94</t>
  </si>
  <si>
    <t>HNSHIVANNA</t>
  </si>
  <si>
    <t>18.09.2017</t>
  </si>
  <si>
    <t>KML19</t>
  </si>
  <si>
    <t>MADAPPA</t>
  </si>
  <si>
    <t>25.04.2017</t>
  </si>
  <si>
    <t>KUHL43</t>
  </si>
  <si>
    <t>22.06.2017</t>
  </si>
  <si>
    <t>KUHL54</t>
  </si>
  <si>
    <t>K V SHIVANNA</t>
  </si>
  <si>
    <t>25.05.2017</t>
  </si>
  <si>
    <t>MCL76</t>
  </si>
  <si>
    <t>PUTTAVEERAPPA</t>
  </si>
  <si>
    <t>08.05/15.05.2017</t>
  </si>
  <si>
    <t>13771/13871</t>
  </si>
  <si>
    <t>MDL170</t>
  </si>
  <si>
    <t>KULLAIAH</t>
  </si>
  <si>
    <t>16.09.2017</t>
  </si>
  <si>
    <t>ML23</t>
  </si>
  <si>
    <t>D C SHIVAPPA</t>
  </si>
  <si>
    <t>MUL49</t>
  </si>
  <si>
    <t>NANJUNDAPPA</t>
  </si>
  <si>
    <t>13.07/11.09.2017</t>
  </si>
  <si>
    <t>11646/4383</t>
  </si>
  <si>
    <t>RL178</t>
  </si>
  <si>
    <t>MURTHY</t>
  </si>
  <si>
    <t>06.06.2017</t>
  </si>
  <si>
    <t>RL226</t>
  </si>
  <si>
    <t>H GOPALAIAH</t>
  </si>
  <si>
    <t>19.04/19.09.2017</t>
  </si>
  <si>
    <t>5942/11202</t>
  </si>
  <si>
    <t>RL282</t>
  </si>
  <si>
    <t>CHIKKARANGASHETTY</t>
  </si>
  <si>
    <t>21.06.2017</t>
  </si>
  <si>
    <t>RNPL1</t>
  </si>
  <si>
    <t>PRESIDENT</t>
  </si>
  <si>
    <t>24.04.2017</t>
  </si>
  <si>
    <t>SL140</t>
  </si>
  <si>
    <t>VEERAPPA</t>
  </si>
  <si>
    <t>30.06.2017</t>
  </si>
  <si>
    <t>SL287</t>
  </si>
  <si>
    <t>TL7</t>
  </si>
  <si>
    <t>SIDDAPPAJI TEMPLE</t>
  </si>
  <si>
    <t>04.09.2017</t>
  </si>
  <si>
    <t>TOTAL</t>
  </si>
  <si>
    <t>LT 3</t>
  </si>
  <si>
    <t>AL245</t>
  </si>
  <si>
    <t>DSWAMY</t>
  </si>
  <si>
    <t>B1L176</t>
  </si>
  <si>
    <t>K VENKATAPPA</t>
  </si>
  <si>
    <t>26.08/16.09.2017</t>
  </si>
  <si>
    <t>19942/9687</t>
  </si>
  <si>
    <t>GBL210</t>
  </si>
  <si>
    <t>MAHADEVAPP</t>
  </si>
  <si>
    <t>27.04/27.07.2017</t>
  </si>
  <si>
    <t>14097/18274</t>
  </si>
  <si>
    <t>GKL5935</t>
  </si>
  <si>
    <t>RAVINDRAKUMAR</t>
  </si>
  <si>
    <t>14.07/2017</t>
  </si>
  <si>
    <t>LT 5</t>
  </si>
  <si>
    <t>GKPR201</t>
  </si>
  <si>
    <t>B S PRSAD</t>
  </si>
  <si>
    <t>28.04/28.06/28.09.2017</t>
  </si>
  <si>
    <t>6306/16225/7460</t>
  </si>
  <si>
    <t>B1PR64</t>
  </si>
  <si>
    <t>SECRETARY</t>
  </si>
  <si>
    <t>LT 6  WS</t>
  </si>
  <si>
    <t>BYPR1</t>
  </si>
  <si>
    <t>SEC BALACHAVADI G P</t>
  </si>
  <si>
    <t>20.04.2017</t>
  </si>
  <si>
    <t>GBPR319</t>
  </si>
  <si>
    <t>ASST EXE ENGINEER</t>
  </si>
  <si>
    <t>22.09.2017</t>
  </si>
  <si>
    <t>GKPR81</t>
  </si>
  <si>
    <t>ASST.ENGINEER ZP</t>
  </si>
  <si>
    <t>HIPR11</t>
  </si>
  <si>
    <t>chikkahundi</t>
  </si>
  <si>
    <t>LT 6  SL</t>
  </si>
  <si>
    <t>S239</t>
  </si>
  <si>
    <t>HOREYALA JANATHA CALONI</t>
  </si>
  <si>
    <t>S33</t>
  </si>
  <si>
    <t>RANGUPURA</t>
  </si>
  <si>
    <t>ASC RR No. Wise Details as on 03-2024 of Chamarajanagara Sub Dvn</t>
  </si>
  <si>
    <t>Tariff</t>
  </si>
  <si>
    <t>Ch.nagara</t>
  </si>
  <si>
    <t xml:space="preserve">MNR </t>
  </si>
  <si>
    <t>C6850</t>
  </si>
  <si>
    <t>JHH12</t>
  </si>
  <si>
    <t>CM242</t>
  </si>
  <si>
    <t>AEH1101</t>
  </si>
  <si>
    <t>C4997A</t>
  </si>
  <si>
    <t>C6061</t>
  </si>
  <si>
    <t>C9633</t>
  </si>
  <si>
    <t>chrl1850</t>
  </si>
  <si>
    <t>chrl4235</t>
  </si>
  <si>
    <t>HGTL434</t>
  </si>
  <si>
    <t>KH45</t>
  </si>
  <si>
    <t>MLL246</t>
  </si>
  <si>
    <t>SGL76</t>
  </si>
  <si>
    <t>PN157</t>
  </si>
  <si>
    <t>CHNL12444</t>
  </si>
  <si>
    <t>BLKUCHNL12929</t>
  </si>
  <si>
    <t>BLKUCHNL12930</t>
  </si>
  <si>
    <t>BLKUCHNL12931</t>
  </si>
  <si>
    <t>BLKUCHNL12932</t>
  </si>
  <si>
    <t>BLKUCHNL12933</t>
  </si>
  <si>
    <t>BLKUCHNL12934</t>
  </si>
  <si>
    <t>BLKUCHNL12935</t>
  </si>
  <si>
    <t>BLKUCHNL12936</t>
  </si>
  <si>
    <t>BLKUCHNL12937</t>
  </si>
  <si>
    <t>BLKUCHNL12938</t>
  </si>
  <si>
    <t>BLKUCHNL12939</t>
  </si>
  <si>
    <t>BLKUCHNL12940</t>
  </si>
  <si>
    <t>BLKUCHNL12941</t>
  </si>
  <si>
    <t>BLKUCHNL12942</t>
  </si>
  <si>
    <t>BLKUCHNL12943</t>
  </si>
  <si>
    <t>BLKUCHNL12944</t>
  </si>
  <si>
    <t>BLKUCHNL12945</t>
  </si>
  <si>
    <t>BLKUCHNL12946</t>
  </si>
  <si>
    <t>BLKUCHNL12947</t>
  </si>
  <si>
    <t>BLKUCHNL12948</t>
  </si>
  <si>
    <t>BLKUCHNL12949</t>
  </si>
  <si>
    <t>BLKUCHNL12950</t>
  </si>
  <si>
    <t>BLKUCHNL12951</t>
  </si>
  <si>
    <t>BLKUCHNL12952</t>
  </si>
  <si>
    <t>BLKUCHNL12953</t>
  </si>
  <si>
    <t>BLKUCHNL12954</t>
  </si>
  <si>
    <t>BLKUCHNL12955</t>
  </si>
  <si>
    <t>BLKUCHNL12956</t>
  </si>
  <si>
    <t>BLKUCHNL12957</t>
  </si>
  <si>
    <t>BLKUCHNL12958</t>
  </si>
  <si>
    <t>BLKUCHNL12960</t>
  </si>
  <si>
    <t>BLKUCHNL12992</t>
  </si>
  <si>
    <t>BLKUCHNL12994</t>
  </si>
  <si>
    <t>BLKUCHNL12995</t>
  </si>
  <si>
    <t>BLKUCHNL12996</t>
  </si>
  <si>
    <t>BLKUCHNL12997</t>
  </si>
  <si>
    <t>BLKUCHNL12998</t>
  </si>
  <si>
    <t>BLKUCHNL12999</t>
  </si>
  <si>
    <t>BLKUCHNL13000</t>
  </si>
  <si>
    <t>BLKUCHNL13001</t>
  </si>
  <si>
    <t>BLKUCHNL13002</t>
  </si>
  <si>
    <t>BLKUCHNL13003</t>
  </si>
  <si>
    <t>BLKUCHNL13084</t>
  </si>
  <si>
    <t>BLKUCHNL13085</t>
  </si>
  <si>
    <t>BLKUCHNL13086</t>
  </si>
  <si>
    <t>BLKUCHNL13087</t>
  </si>
  <si>
    <t>BLKUCHNL13090</t>
  </si>
  <si>
    <t>CHRL12088</t>
  </si>
  <si>
    <t>CHRL12288</t>
  </si>
  <si>
    <t>CHRL12117</t>
  </si>
  <si>
    <t>CHRKL12743</t>
  </si>
  <si>
    <t>CHRKL12913</t>
  </si>
  <si>
    <t>CHRKL12915</t>
  </si>
  <si>
    <t>BLKUCHNL12963</t>
  </si>
  <si>
    <t>BLKUCHNL12964</t>
  </si>
  <si>
    <t>BLKUCHNL12965</t>
  </si>
  <si>
    <t>BLKUCHNL12966</t>
  </si>
  <si>
    <t>BLKUCHNL12967</t>
  </si>
  <si>
    <t>BLKUCHNL12968</t>
  </si>
  <si>
    <t>BLKUCHNL12969</t>
  </si>
  <si>
    <t>BLKUCHNL12970</t>
  </si>
  <si>
    <t>BLKUCHNL12971</t>
  </si>
  <si>
    <t>BLKUCHNL12972</t>
  </si>
  <si>
    <t>BLKUCHNL12973</t>
  </si>
  <si>
    <t>BLKUCHNL12974</t>
  </si>
  <si>
    <t>BLKUCHNL12975</t>
  </si>
  <si>
    <t>BLKUCHNL12976</t>
  </si>
  <si>
    <t>BLKUCHNL12977</t>
  </si>
  <si>
    <t>BLKUCHNL12978</t>
  </si>
  <si>
    <t>BLKUCHNL12979</t>
  </si>
  <si>
    <t>BLKUCHNL12980</t>
  </si>
  <si>
    <t>BLKUCHNL12981</t>
  </si>
  <si>
    <t>BLKUCHNL12982</t>
  </si>
  <si>
    <t>BLKUCHNL12983</t>
  </si>
  <si>
    <t>BLKUCHNL12984</t>
  </si>
  <si>
    <t>BLKUCHNL12985</t>
  </si>
  <si>
    <t>BLKUCHNL12986</t>
  </si>
  <si>
    <t>BLKUCHNL12987</t>
  </si>
  <si>
    <t>BLKUCHNL12988</t>
  </si>
  <si>
    <t>BLKUCHNL12989</t>
  </si>
  <si>
    <t>BLKUCHNL12990</t>
  </si>
  <si>
    <t>BLKUCHNL12991</t>
  </si>
  <si>
    <t>BLKUCHNL13101</t>
  </si>
  <si>
    <t>BLKUCHNL13102</t>
  </si>
  <si>
    <t>BLKUCHNL13103</t>
  </si>
  <si>
    <t>BLKUCHNL13104</t>
  </si>
  <si>
    <t>C312</t>
  </si>
  <si>
    <t>LT-6 WS</t>
  </si>
  <si>
    <t>CHRW154</t>
  </si>
  <si>
    <t>LT-7</t>
  </si>
  <si>
    <t>CHNBT98</t>
  </si>
  <si>
    <t>MTP104</t>
  </si>
  <si>
    <t>CHNBT88</t>
  </si>
  <si>
    <t>CHNMT153</t>
  </si>
  <si>
    <t>CHNRT171</t>
  </si>
  <si>
    <t>CHNRT180</t>
  </si>
  <si>
    <t>Grand Total</t>
  </si>
  <si>
    <t>Constatnt missing</t>
  </si>
  <si>
    <t>LT3</t>
  </si>
  <si>
    <t>CHRKC4084</t>
  </si>
  <si>
    <t>LT5</t>
  </si>
  <si>
    <t>CHRP443</t>
  </si>
  <si>
    <t>CHRP361</t>
  </si>
  <si>
    <t>LT7</t>
  </si>
  <si>
    <t>GNTP06</t>
  </si>
  <si>
    <t>C214101021</t>
  </si>
  <si>
    <t>BILL~Revenue</t>
  </si>
  <si>
    <t>KTP300</t>
  </si>
  <si>
    <t>KTP301</t>
  </si>
  <si>
    <t>KTP302</t>
  </si>
  <si>
    <t>KTP303</t>
  </si>
  <si>
    <t>KTP304</t>
  </si>
  <si>
    <t>KTP306</t>
  </si>
  <si>
    <t>KTP307</t>
  </si>
  <si>
    <t>KTP308</t>
  </si>
  <si>
    <t>KVTP57</t>
  </si>
  <si>
    <t>KTP309</t>
  </si>
  <si>
    <t>KTP310</t>
  </si>
  <si>
    <t>KTP311</t>
  </si>
  <si>
    <t>KTP312</t>
  </si>
  <si>
    <t>KTP313</t>
  </si>
  <si>
    <t>KTP314</t>
  </si>
  <si>
    <t>KTP315</t>
  </si>
  <si>
    <t>KTP316</t>
  </si>
  <si>
    <t>ASC RR No. Wise Details as on 03-2024- of Beguru Sub Dvn</t>
  </si>
  <si>
    <t>Collection details</t>
  </si>
  <si>
    <t>Beguru</t>
  </si>
  <si>
    <t>B1L305</t>
  </si>
  <si>
    <t>INVISIBLE</t>
  </si>
  <si>
    <t>B1L371</t>
  </si>
  <si>
    <t>BLKUTGL4505</t>
  </si>
  <si>
    <t>B1L1952</t>
  </si>
  <si>
    <t>BURNT</t>
  </si>
  <si>
    <t>PDL149</t>
  </si>
  <si>
    <t>RL241</t>
  </si>
  <si>
    <t>C146</t>
  </si>
  <si>
    <t>C173</t>
  </si>
  <si>
    <t>GBL5253</t>
  </si>
  <si>
    <t>GBL5874</t>
  </si>
  <si>
    <t>GBL7900</t>
  </si>
  <si>
    <t>GKL501</t>
  </si>
  <si>
    <t>GKL5687</t>
  </si>
  <si>
    <t>HIL113</t>
  </si>
  <si>
    <t>HML35</t>
  </si>
  <si>
    <t>HRL56</t>
  </si>
  <si>
    <t>YDL8</t>
  </si>
  <si>
    <t>GBPR193</t>
  </si>
  <si>
    <t>MBO</t>
  </si>
  <si>
    <t>B1TMPR187</t>
  </si>
  <si>
    <t>B1TMPR179</t>
  </si>
  <si>
    <t>B1TMPR172</t>
  </si>
  <si>
    <t>B1TMPR171</t>
  </si>
  <si>
    <t>B1TMPR186</t>
  </si>
  <si>
    <t>B1TMPR190</t>
  </si>
  <si>
    <t>BKTMPR193</t>
  </si>
  <si>
    <t>BKTMPR176</t>
  </si>
  <si>
    <t>BKTMPR179</t>
  </si>
  <si>
    <t>GREAND TOTAL</t>
  </si>
  <si>
    <t>ŒµN¯ÊvÃN¯‹, (Bº.y®)</t>
  </si>
  <si>
    <t>šµš¬Ê,. X¯î®±Š¯cw®S®Š® ï„Â¯S®</t>
  </si>
  <si>
    <t>ASC RR No. Wise Details as on 03-2024 of Gundlupete Sub Dvn</t>
  </si>
  <si>
    <t>Demand Date</t>
  </si>
  <si>
    <t>G.pete</t>
  </si>
  <si>
    <t>2021 MNR</t>
  </si>
  <si>
    <t>BEL65</t>
  </si>
  <si>
    <t>SHL58</t>
  </si>
  <si>
    <t>BRL75</t>
  </si>
  <si>
    <t>G2L9353</t>
  </si>
  <si>
    <t>GTL9924</t>
  </si>
  <si>
    <t>KAL68</t>
  </si>
  <si>
    <t>G1L12112</t>
  </si>
  <si>
    <t>G2PR635</t>
  </si>
  <si>
    <t>KKL18</t>
  </si>
  <si>
    <t>SHL169</t>
  </si>
  <si>
    <t>Accounts officer(I/A)</t>
  </si>
  <si>
    <t>CESC CH.Nagar division.</t>
  </si>
  <si>
    <t>Statement Showing the Details of Tariff Diff in The Month of 03-2024</t>
  </si>
  <si>
    <t>SM.Hali SUB DVN</t>
  </si>
  <si>
    <t>SM Halli</t>
  </si>
  <si>
    <t>CV557</t>
  </si>
  <si>
    <t>CVMESCOM3</t>
  </si>
  <si>
    <t>DDUSKL2704</t>
  </si>
  <si>
    <t>KMP12</t>
  </si>
  <si>
    <t>KMP13</t>
  </si>
  <si>
    <t>KMP160</t>
  </si>
  <si>
    <t>KMP307</t>
  </si>
  <si>
    <t>KMP33</t>
  </si>
  <si>
    <t>MDL182</t>
  </si>
  <si>
    <t>MDL187</t>
  </si>
  <si>
    <t>MDL213</t>
  </si>
  <si>
    <t>MHL23</t>
  </si>
  <si>
    <t>SHGL4074</t>
  </si>
  <si>
    <t>SHGL566</t>
  </si>
  <si>
    <t>SKL224</t>
  </si>
  <si>
    <t>SKL4177</t>
  </si>
  <si>
    <t>SKL90</t>
  </si>
  <si>
    <t>DDUSKL2373</t>
  </si>
  <si>
    <t>HUL66</t>
  </si>
  <si>
    <t>MC104</t>
  </si>
  <si>
    <t>MC321</t>
  </si>
  <si>
    <t>SD2KVL22300</t>
  </si>
  <si>
    <t>SHGL2234</t>
  </si>
  <si>
    <t>GL290</t>
  </si>
  <si>
    <t>KV124</t>
  </si>
  <si>
    <t>KV240</t>
  </si>
  <si>
    <t>KV573</t>
  </si>
  <si>
    <t>SD2KVL22414</t>
  </si>
  <si>
    <t>SHGL1000</t>
  </si>
  <si>
    <t>SHGL4739</t>
  </si>
  <si>
    <t>SHGL5650</t>
  </si>
  <si>
    <t>ALD146</t>
  </si>
  <si>
    <t>ARL45</t>
  </si>
  <si>
    <t>ARL5</t>
  </si>
  <si>
    <t>AYP38</t>
  </si>
  <si>
    <t>BDL146</t>
  </si>
  <si>
    <t>BDL152</t>
  </si>
  <si>
    <t>BDL186</t>
  </si>
  <si>
    <t>BDL30</t>
  </si>
  <si>
    <t>BDL4</t>
  </si>
  <si>
    <t>CV242</t>
  </si>
  <si>
    <t>GDL8</t>
  </si>
  <si>
    <t>HB140</t>
  </si>
  <si>
    <t>HB338</t>
  </si>
  <si>
    <t>HG46</t>
  </si>
  <si>
    <t>HKH67</t>
  </si>
  <si>
    <t>HL162</t>
  </si>
  <si>
    <t>HL538</t>
  </si>
  <si>
    <t>HL574</t>
  </si>
  <si>
    <t>HML51</t>
  </si>
  <si>
    <t>KB116</t>
  </si>
  <si>
    <t>KB22</t>
  </si>
  <si>
    <t>KB66</t>
  </si>
  <si>
    <t>KL245</t>
  </si>
  <si>
    <t>KV135</t>
  </si>
  <si>
    <t>KV769</t>
  </si>
  <si>
    <t>KV777</t>
  </si>
  <si>
    <t>LRP31</t>
  </si>
  <si>
    <t>MC119</t>
  </si>
  <si>
    <t>MC156</t>
  </si>
  <si>
    <t>MC302</t>
  </si>
  <si>
    <t>MHL37</t>
  </si>
  <si>
    <t>MPL57</t>
  </si>
  <si>
    <t>MPL58</t>
  </si>
  <si>
    <t>RL129</t>
  </si>
  <si>
    <t>RL182</t>
  </si>
  <si>
    <t>RL2</t>
  </si>
  <si>
    <t>RL88</t>
  </si>
  <si>
    <t>S962</t>
  </si>
  <si>
    <t>SD2KL22673</t>
  </si>
  <si>
    <t>SD2KL22725</t>
  </si>
  <si>
    <t>SD2KVL22029</t>
  </si>
  <si>
    <t>SD2KVL22682</t>
  </si>
  <si>
    <t>SHGL4188</t>
  </si>
  <si>
    <t>SHGL509</t>
  </si>
  <si>
    <t>SI32</t>
  </si>
  <si>
    <t>SI401</t>
  </si>
  <si>
    <t>SKL494</t>
  </si>
  <si>
    <t>SKL629</t>
  </si>
  <si>
    <t>SKL687</t>
  </si>
  <si>
    <t>SKL916</t>
  </si>
  <si>
    <t>SKVL1740</t>
  </si>
  <si>
    <t>SKVL426</t>
  </si>
  <si>
    <t>SKVL670</t>
  </si>
  <si>
    <t>SKVL696</t>
  </si>
  <si>
    <t>SKVL772</t>
  </si>
  <si>
    <t>YKL97</t>
  </si>
  <si>
    <t>BLKUSGNL7059</t>
  </si>
  <si>
    <t>BLKUSGNL7060</t>
  </si>
  <si>
    <t>BLKUSGNL7061</t>
  </si>
  <si>
    <t>BLKUSGNL7062</t>
  </si>
  <si>
    <t>BLKUSGNL7063</t>
  </si>
  <si>
    <t>BLKUSGNL7064</t>
  </si>
  <si>
    <t>BLKUSGNL7065</t>
  </si>
  <si>
    <t>SKVL6725</t>
  </si>
  <si>
    <t>KV204</t>
  </si>
  <si>
    <t>SKVC726</t>
  </si>
  <si>
    <t>KP227</t>
  </si>
  <si>
    <t>KVP116</t>
  </si>
  <si>
    <t>SKWS269</t>
  </si>
  <si>
    <t>SKWS400</t>
  </si>
  <si>
    <t>SHGWS199</t>
  </si>
  <si>
    <t>SKWS166</t>
  </si>
  <si>
    <t>SKVWS353</t>
  </si>
  <si>
    <t>LT-6 SL</t>
  </si>
  <si>
    <t>YS12</t>
  </si>
  <si>
    <t>ALST1D</t>
  </si>
  <si>
    <t>AMPST1</t>
  </si>
  <si>
    <t>BNS1</t>
  </si>
  <si>
    <t>HDST1</t>
  </si>
  <si>
    <t>KBST1</t>
  </si>
  <si>
    <t>KKCST1</t>
  </si>
  <si>
    <t>NLST1D</t>
  </si>
  <si>
    <t>SST3</t>
  </si>
  <si>
    <t>SST3B</t>
  </si>
  <si>
    <t>CVST1C</t>
  </si>
  <si>
    <t>GNPST1</t>
  </si>
  <si>
    <t>HDLST1</t>
  </si>
  <si>
    <t>KLST1A</t>
  </si>
  <si>
    <t>KVST1B</t>
  </si>
  <si>
    <t>MPLST1</t>
  </si>
  <si>
    <t>YST10</t>
  </si>
  <si>
    <t>HSD SUB DVN</t>
  </si>
  <si>
    <t>ARW65</t>
  </si>
  <si>
    <t>BPL182</t>
  </si>
  <si>
    <t>HHRL535</t>
  </si>
  <si>
    <t>KBP133</t>
  </si>
  <si>
    <t>KLPAEH104</t>
  </si>
  <si>
    <t>KRL58</t>
  </si>
  <si>
    <t>LP9</t>
  </si>
  <si>
    <t>23-3-24</t>
  </si>
  <si>
    <t>MKPL13</t>
  </si>
  <si>
    <t>MKPL18</t>
  </si>
  <si>
    <t>23.-3-24</t>
  </si>
  <si>
    <t>NJP104</t>
  </si>
  <si>
    <t>TML355</t>
  </si>
  <si>
    <t>TML405</t>
  </si>
  <si>
    <t>UGL47</t>
  </si>
  <si>
    <t>YRL15</t>
  </si>
  <si>
    <t>21-2-24</t>
  </si>
  <si>
    <t>HHDL6978</t>
  </si>
  <si>
    <t>FC</t>
  </si>
  <si>
    <t>HUDL6949</t>
  </si>
  <si>
    <t>HHRC574</t>
  </si>
  <si>
    <t>TARIFF CHANGE</t>
  </si>
  <si>
    <t>H.Halli</t>
  </si>
  <si>
    <t>HHDC564</t>
  </si>
  <si>
    <t>HHDL566</t>
  </si>
  <si>
    <t>HHRC628</t>
  </si>
  <si>
    <t>HRP189</t>
  </si>
  <si>
    <t>HHP105</t>
  </si>
  <si>
    <t>HHRWS53</t>
  </si>
  <si>
    <t>HRP121</t>
  </si>
  <si>
    <t>29-3-24</t>
  </si>
  <si>
    <t>HHTP156</t>
  </si>
  <si>
    <t>B1TMPR176</t>
  </si>
  <si>
    <t>12-2019</t>
  </si>
  <si>
    <t>Chamarajanagara</t>
  </si>
  <si>
    <t>NIL</t>
  </si>
  <si>
    <t>H.halli</t>
  </si>
  <si>
    <t>2017 MNR</t>
  </si>
  <si>
    <t>Collected Amount</t>
  </si>
  <si>
    <t>RT No</t>
  </si>
  <si>
    <t>Date</t>
  </si>
  <si>
    <t>LT 6 SL</t>
  </si>
  <si>
    <t>CH.NAGARA</t>
  </si>
  <si>
    <t>Spot Inpctn 2018</t>
  </si>
  <si>
    <t>CHRW24</t>
  </si>
  <si>
    <t>Dec-2019</t>
  </si>
  <si>
    <t>Sl No</t>
  </si>
  <si>
    <t>RR No.s</t>
  </si>
  <si>
    <t>Amount</t>
  </si>
  <si>
    <t>C-11026</t>
  </si>
  <si>
    <t>C-11165</t>
  </si>
  <si>
    <t>C-11790</t>
  </si>
  <si>
    <t>C-11888</t>
  </si>
  <si>
    <t>C-2163</t>
  </si>
  <si>
    <t>C-2601</t>
  </si>
  <si>
    <t>C-3261</t>
  </si>
  <si>
    <t>C-4066</t>
  </si>
  <si>
    <t>C-4771</t>
  </si>
  <si>
    <t>C-4934</t>
  </si>
  <si>
    <t>C-5035</t>
  </si>
  <si>
    <t>C-5079</t>
  </si>
  <si>
    <t>C-5417</t>
  </si>
  <si>
    <t>C-5783</t>
  </si>
  <si>
    <t>C-5933</t>
  </si>
  <si>
    <t>C-6475</t>
  </si>
  <si>
    <t>C-7122</t>
  </si>
  <si>
    <t>C-8036</t>
  </si>
  <si>
    <t>C-8214</t>
  </si>
  <si>
    <t>C-8340</t>
  </si>
  <si>
    <t>C-9388</t>
  </si>
  <si>
    <t>Caeh36</t>
  </si>
  <si>
    <t>Chnl2444</t>
  </si>
  <si>
    <t>Chnl3256</t>
  </si>
  <si>
    <t>Chnl3991</t>
  </si>
  <si>
    <t>Chnl4963</t>
  </si>
  <si>
    <t>Chnl5927</t>
  </si>
  <si>
    <t>ChnlI11361</t>
  </si>
  <si>
    <t>ChnlI1470</t>
  </si>
  <si>
    <t>ChnlI1611</t>
  </si>
  <si>
    <t>ChnlI957</t>
  </si>
  <si>
    <t>Chrkl2443</t>
  </si>
  <si>
    <t>CHRKL3648</t>
  </si>
  <si>
    <t>CHRKLi1408</t>
  </si>
  <si>
    <t>C4262</t>
  </si>
  <si>
    <t>CHNC1673</t>
  </si>
  <si>
    <t>CHNC1973</t>
  </si>
  <si>
    <t>CHNCLI312</t>
  </si>
  <si>
    <t>CESC CHAMARAJANAGARA :- LT2, LT6 WS, LT6 ST</t>
  </si>
  <si>
    <t>AUDIT SHORT CLAIMS  01-01-2018 TO 31-12-2018</t>
  </si>
  <si>
    <t>LT2</t>
  </si>
  <si>
    <t>SL,No</t>
  </si>
  <si>
    <t>R .R .NO</t>
  </si>
  <si>
    <t>Name</t>
  </si>
  <si>
    <t>GURUSIDDEGOWDA</t>
  </si>
  <si>
    <t>LT6 WS</t>
  </si>
  <si>
    <t>CHRKW190</t>
  </si>
  <si>
    <t>AEE PRE</t>
  </si>
  <si>
    <t>CHRW305</t>
  </si>
  <si>
    <t>AEE ZPE</t>
  </si>
  <si>
    <t>CP1151</t>
  </si>
  <si>
    <t>A.E.E</t>
  </si>
  <si>
    <t>SL.NO</t>
  </si>
  <si>
    <t>TRIFF</t>
  </si>
  <si>
    <t>TOTAL MNR</t>
  </si>
  <si>
    <t>ASC MNR</t>
  </si>
  <si>
    <t>LT6WS</t>
  </si>
  <si>
    <t>LT6ST</t>
  </si>
  <si>
    <t>LT 6 WS</t>
  </si>
  <si>
    <t>07-2019</t>
  </si>
  <si>
    <t>B1PR122</t>
  </si>
  <si>
    <t>KAMALAMMA</t>
  </si>
  <si>
    <t>04.04.2019</t>
  </si>
  <si>
    <t>28.01.2019</t>
  </si>
  <si>
    <t>Spot Ins 2018</t>
  </si>
  <si>
    <t>CP1140</t>
  </si>
  <si>
    <t>A</t>
  </si>
  <si>
    <t>LT6 ST</t>
  </si>
  <si>
    <t>2018 MNR</t>
  </si>
  <si>
    <t>BGST1C</t>
  </si>
  <si>
    <t>2110100637578</t>
  </si>
  <si>
    <t>CHRKLI1570</t>
  </si>
  <si>
    <t>40142/20.12.19</t>
  </si>
  <si>
    <t>Under diss</t>
  </si>
  <si>
    <t>CHNLI1470</t>
  </si>
  <si>
    <t>216413/24.10.19</t>
  </si>
  <si>
    <t>C10970</t>
  </si>
  <si>
    <t>693/09.05.19</t>
  </si>
  <si>
    <t>CHNL1726</t>
  </si>
  <si>
    <t>49419/23.11.19</t>
  </si>
  <si>
    <t>R176</t>
  </si>
  <si>
    <t>4677/05.08.19</t>
  </si>
  <si>
    <t>CHNL5933</t>
  </si>
  <si>
    <t>593062/20.12.19</t>
  </si>
  <si>
    <t>R1553</t>
  </si>
  <si>
    <t>76028/14.11.19</t>
  </si>
  <si>
    <t>CHRKLI1419</t>
  </si>
  <si>
    <t>551733/01.10.19</t>
  </si>
  <si>
    <t>R589</t>
  </si>
  <si>
    <t>9496/20.10.19</t>
  </si>
  <si>
    <t>CHNLI807</t>
  </si>
  <si>
    <t>290577/21.12.19</t>
  </si>
  <si>
    <t>R1369</t>
  </si>
  <si>
    <t>253/04.12.19</t>
  </si>
  <si>
    <t>C905</t>
  </si>
  <si>
    <t>7707/30.12.19</t>
  </si>
  <si>
    <t>R1021</t>
  </si>
  <si>
    <t>3777/26.12.19</t>
  </si>
  <si>
    <t>C5933</t>
  </si>
  <si>
    <t>38036/30.12.19</t>
  </si>
  <si>
    <t>C3124</t>
  </si>
  <si>
    <t>512698/19.01.20</t>
  </si>
  <si>
    <t>C10277</t>
  </si>
  <si>
    <t>5402/12.10.19</t>
  </si>
  <si>
    <t>CH888</t>
  </si>
  <si>
    <t>R1301</t>
  </si>
  <si>
    <t>2387/22.10.19</t>
  </si>
  <si>
    <t>CHRKL2486</t>
  </si>
  <si>
    <t>4998/25.11.19</t>
  </si>
  <si>
    <t>CHNL2258</t>
  </si>
  <si>
    <t>061606/17.12.19</t>
  </si>
  <si>
    <t>758621/30.09.19</t>
  </si>
  <si>
    <t>CHRKL4714</t>
  </si>
  <si>
    <t>9057/21.11.19</t>
  </si>
  <si>
    <t>944038/26.09.19</t>
  </si>
  <si>
    <t>596636/18.11.19</t>
  </si>
  <si>
    <t>313675/07.12.19</t>
  </si>
  <si>
    <t>461590/29.10.19</t>
  </si>
  <si>
    <t>460925/20.11.19</t>
  </si>
  <si>
    <t>002441/26.11.19</t>
  </si>
  <si>
    <t>574149/10.10.19</t>
  </si>
  <si>
    <t>501264/02.11.19</t>
  </si>
  <si>
    <t>432604/24.09.19</t>
  </si>
  <si>
    <t>472966/12.09.19</t>
  </si>
  <si>
    <t>010441/15.12.19</t>
  </si>
  <si>
    <t>044177/17.09.19</t>
  </si>
  <si>
    <t>458201/29.12.19</t>
  </si>
  <si>
    <t>058966/18.10.19</t>
  </si>
  <si>
    <t>400265/18.10.19</t>
  </si>
  <si>
    <t>438036/30.12.19</t>
  </si>
  <si>
    <t>439151/19.10.19</t>
  </si>
  <si>
    <t>460392/14.12.19</t>
  </si>
  <si>
    <t>024498/04.11.19</t>
  </si>
  <si>
    <t>73793/21.09.19</t>
  </si>
  <si>
    <t>499868/15.11.19</t>
  </si>
  <si>
    <t>018714/31.12.19</t>
  </si>
  <si>
    <t>418161/10.10.19</t>
  </si>
  <si>
    <t>464357/07.12.19</t>
  </si>
  <si>
    <t>396488/02.12.19</t>
  </si>
  <si>
    <t>86520/30.11.19</t>
  </si>
  <si>
    <t>57122/17.12.19</t>
  </si>
  <si>
    <t>33503/20.11.19</t>
  </si>
  <si>
    <t>30225/27.12.19</t>
  </si>
  <si>
    <t>93665/24.01.20</t>
  </si>
  <si>
    <t>58172/10.02.20</t>
  </si>
  <si>
    <t>53401/04.01.20</t>
  </si>
  <si>
    <t>30597/01.10.19</t>
  </si>
  <si>
    <t>08552/31.12.19</t>
  </si>
  <si>
    <t>67246/28.12.19</t>
  </si>
  <si>
    <t>50855/31.12.19</t>
  </si>
  <si>
    <t>62240/29.11.19</t>
  </si>
  <si>
    <t>553378/10.01.20</t>
  </si>
  <si>
    <t>85412/05.11.19</t>
  </si>
  <si>
    <t>806628/25.11.19</t>
  </si>
  <si>
    <t>95840/24.10.19</t>
  </si>
  <si>
    <t>49635/10.02.20</t>
  </si>
  <si>
    <t>551867/12.11.19</t>
  </si>
  <si>
    <t>914799/04.11.19</t>
  </si>
  <si>
    <t>491383/02.11.19</t>
  </si>
  <si>
    <t>853401/04.1.20</t>
  </si>
  <si>
    <t>928391/30.11.19</t>
  </si>
  <si>
    <t>127201/28.10.19</t>
  </si>
  <si>
    <t>593473/03.01.20</t>
  </si>
  <si>
    <t>191619/02.01.20</t>
  </si>
  <si>
    <t>962240/29.11.19</t>
  </si>
  <si>
    <t>498084/17.10.19</t>
  </si>
  <si>
    <t>483726/16.01.20</t>
  </si>
  <si>
    <t>526101/16.10.19</t>
  </si>
  <si>
    <t>456342/30.11.19</t>
  </si>
  <si>
    <t>2019 BCITS</t>
  </si>
  <si>
    <t xml:space="preserve">Beguru </t>
  </si>
  <si>
    <t>B1L483</t>
  </si>
  <si>
    <t>LIVE</t>
  </si>
  <si>
    <t>HSL161</t>
  </si>
  <si>
    <t>KML77</t>
  </si>
  <si>
    <t>PL61</t>
  </si>
  <si>
    <t>RL255</t>
  </si>
  <si>
    <t>BKL288</t>
  </si>
  <si>
    <t>GBL6470</t>
  </si>
  <si>
    <t>HSL30</t>
  </si>
  <si>
    <t>RL121</t>
  </si>
  <si>
    <t>GBL2794</t>
  </si>
  <si>
    <t>GBL8561</t>
  </si>
  <si>
    <t>GKL6392</t>
  </si>
  <si>
    <t>C162</t>
  </si>
  <si>
    <t>NTL167</t>
  </si>
  <si>
    <t xml:space="preserve"> Haradanahalli SUB DIVISION</t>
  </si>
  <si>
    <t xml:space="preserve">Haradanahalli </t>
  </si>
  <si>
    <t>NJP309</t>
  </si>
  <si>
    <t>HBBM77</t>
  </si>
  <si>
    <t>AM555</t>
  </si>
  <si>
    <t>CG111</t>
  </si>
  <si>
    <t>HR610</t>
  </si>
  <si>
    <t>MY324</t>
  </si>
  <si>
    <t>UDL764</t>
  </si>
  <si>
    <t>UGL147</t>
  </si>
  <si>
    <t>TML309</t>
  </si>
  <si>
    <t>KVL391</t>
  </si>
  <si>
    <t>AM463</t>
  </si>
  <si>
    <t>BJP17</t>
  </si>
  <si>
    <t>CK125</t>
  </si>
  <si>
    <t>HRB41</t>
  </si>
  <si>
    <t>KWL222</t>
  </si>
  <si>
    <t>ARW37</t>
  </si>
  <si>
    <t>V35</t>
  </si>
  <si>
    <t>BV269</t>
  </si>
  <si>
    <t>HUDL947</t>
  </si>
  <si>
    <t>UDL718</t>
  </si>
  <si>
    <t xml:space="preserve"> Gundlupete SUB DIVISION</t>
  </si>
  <si>
    <t>Gundlupete</t>
  </si>
  <si>
    <t>AKL262</t>
  </si>
  <si>
    <t>DISS</t>
  </si>
  <si>
    <t>AKL295</t>
  </si>
  <si>
    <t>BBL247</t>
  </si>
  <si>
    <t>KUL154</t>
  </si>
  <si>
    <t>BBL122</t>
  </si>
  <si>
    <t>BBL141</t>
  </si>
  <si>
    <t>BRTL35</t>
  </si>
  <si>
    <t>CNL26</t>
  </si>
  <si>
    <t>CNL32</t>
  </si>
  <si>
    <t>DTL3516</t>
  </si>
  <si>
    <t>G1L1536</t>
  </si>
  <si>
    <t>IDLE</t>
  </si>
  <si>
    <t>G1L2129</t>
  </si>
  <si>
    <t>GTL5653</t>
  </si>
  <si>
    <t>HPL20</t>
  </si>
  <si>
    <t>KBHL29</t>
  </si>
  <si>
    <t>KDSL187</t>
  </si>
  <si>
    <t>KUL69</t>
  </si>
  <si>
    <t>VRL75</t>
  </si>
  <si>
    <t>G2L516</t>
  </si>
  <si>
    <t>G2L6931</t>
  </si>
  <si>
    <t>G2L8130</t>
  </si>
  <si>
    <t>G2L9576</t>
  </si>
  <si>
    <t>COLLECTED</t>
  </si>
  <si>
    <t>KKL59</t>
  </si>
  <si>
    <t>BDGL23</t>
  </si>
  <si>
    <t>G1L11086</t>
  </si>
  <si>
    <t>G1L511</t>
  </si>
  <si>
    <t>G1L10181</t>
  </si>
  <si>
    <t>G1L11214</t>
  </si>
  <si>
    <t>G1L11737</t>
  </si>
  <si>
    <t>G2L5989</t>
  </si>
  <si>
    <t>G2L7187</t>
  </si>
  <si>
    <t>IGL208</t>
  </si>
  <si>
    <t>MGL100</t>
  </si>
  <si>
    <t>MKL160</t>
  </si>
  <si>
    <t>NKL160</t>
  </si>
  <si>
    <t>SHL134</t>
  </si>
  <si>
    <t>SHL200</t>
  </si>
  <si>
    <t>SML63</t>
  </si>
  <si>
    <t>AKL22</t>
  </si>
  <si>
    <t>BCL27</t>
  </si>
  <si>
    <t>BML50</t>
  </si>
  <si>
    <t>BMPL298</t>
  </si>
  <si>
    <t>CKL151</t>
  </si>
  <si>
    <t>CNL31</t>
  </si>
  <si>
    <t>KTHL93</t>
  </si>
  <si>
    <t>KUL165</t>
  </si>
  <si>
    <t>MB33</t>
  </si>
  <si>
    <t>MKL68</t>
  </si>
  <si>
    <t>T73</t>
  </si>
  <si>
    <t>VDGL12</t>
  </si>
  <si>
    <t>ANL169</t>
  </si>
  <si>
    <t>G1L5528</t>
  </si>
  <si>
    <t>G1L5618</t>
  </si>
  <si>
    <t>BMPL23</t>
  </si>
  <si>
    <t>CHL18</t>
  </si>
  <si>
    <t>HG163</t>
  </si>
  <si>
    <t xml:space="preserve"> Santemaralli SUB DIVISION</t>
  </si>
  <si>
    <t>Santemaralli</t>
  </si>
  <si>
    <t>HGH14</t>
  </si>
  <si>
    <t>MC404</t>
  </si>
  <si>
    <t>KRML10</t>
  </si>
  <si>
    <t>HD111</t>
  </si>
  <si>
    <t>A352</t>
  </si>
  <si>
    <t>AML46</t>
  </si>
  <si>
    <t>HD71</t>
  </si>
  <si>
    <t>JPL147</t>
  </si>
  <si>
    <t>KVD151</t>
  </si>
  <si>
    <t>KVM75</t>
  </si>
  <si>
    <t>MTL43</t>
  </si>
  <si>
    <t>NL457</t>
  </si>
  <si>
    <t>SD2KVL22746</t>
  </si>
  <si>
    <t>SEB162</t>
  </si>
  <si>
    <t>AML64</t>
  </si>
  <si>
    <t>BVT12</t>
  </si>
  <si>
    <t>HB256</t>
  </si>
  <si>
    <t>HD24</t>
  </si>
  <si>
    <t>JPL419</t>
  </si>
  <si>
    <t>JPL502</t>
  </si>
  <si>
    <t>KVD159</t>
  </si>
  <si>
    <t>KVD94</t>
  </si>
  <si>
    <t>MC45</t>
  </si>
  <si>
    <t>MKL27</t>
  </si>
  <si>
    <t>NR303</t>
  </si>
  <si>
    <t>S688</t>
  </si>
  <si>
    <t>TNL58</t>
  </si>
  <si>
    <t>AML108</t>
  </si>
  <si>
    <t>DDL109</t>
  </si>
  <si>
    <t>GDL124</t>
  </si>
  <si>
    <t>GNL21</t>
  </si>
  <si>
    <t>HD36</t>
  </si>
  <si>
    <t>HL548</t>
  </si>
  <si>
    <t>JL161</t>
  </si>
  <si>
    <t>JL169</t>
  </si>
  <si>
    <t>K512</t>
  </si>
  <si>
    <t>KML65</t>
  </si>
  <si>
    <t>KMP216</t>
  </si>
  <si>
    <t>MC288</t>
  </si>
  <si>
    <t>RL115</t>
  </si>
  <si>
    <t>RL196</t>
  </si>
  <si>
    <t>RL93</t>
  </si>
  <si>
    <t>S583</t>
  </si>
  <si>
    <t>S745</t>
  </si>
  <si>
    <t>SKVL127</t>
  </si>
  <si>
    <t>STHL2</t>
  </si>
  <si>
    <t>STHL22</t>
  </si>
  <si>
    <t>U445</t>
  </si>
  <si>
    <t>SKVL135</t>
  </si>
  <si>
    <t>Spot Inst 2018</t>
  </si>
  <si>
    <t>A279</t>
  </si>
  <si>
    <t>BGL15</t>
  </si>
  <si>
    <t>BGL182</t>
  </si>
  <si>
    <t>BGL35</t>
  </si>
  <si>
    <t>HB280</t>
  </si>
  <si>
    <t>HBL14</t>
  </si>
  <si>
    <t>HBL29</t>
  </si>
  <si>
    <t>HL645</t>
  </si>
  <si>
    <t>JPL126</t>
  </si>
  <si>
    <t>JPL340</t>
  </si>
  <si>
    <t>JPL359</t>
  </si>
  <si>
    <t>JPL377</t>
  </si>
  <si>
    <t>JPL488</t>
  </si>
  <si>
    <t>JPL90</t>
  </si>
  <si>
    <t>KBH27</t>
  </si>
  <si>
    <t>KL132</t>
  </si>
  <si>
    <t>KV364</t>
  </si>
  <si>
    <t>KVD12</t>
  </si>
  <si>
    <t>KVM63</t>
  </si>
  <si>
    <t>NR298</t>
  </si>
  <si>
    <t>RL119</t>
  </si>
  <si>
    <t>RL161</t>
  </si>
  <si>
    <t>RL201</t>
  </si>
  <si>
    <t>SKVL107</t>
  </si>
  <si>
    <t>SRML101</t>
  </si>
  <si>
    <t>U290</t>
  </si>
  <si>
    <t>S742</t>
  </si>
  <si>
    <t>ALD112</t>
  </si>
  <si>
    <t>GDHL39</t>
  </si>
  <si>
    <t>JPL469</t>
  </si>
  <si>
    <t>MC137</t>
  </si>
  <si>
    <t>MC261</t>
  </si>
  <si>
    <t>NR301</t>
  </si>
  <si>
    <t>SRML87</t>
  </si>
  <si>
    <t>U392</t>
  </si>
  <si>
    <t>HD35</t>
  </si>
  <si>
    <t>JPL323</t>
  </si>
  <si>
    <t>SI380</t>
  </si>
  <si>
    <t>SRML74</t>
  </si>
  <si>
    <t>SI336</t>
  </si>
  <si>
    <t>SRML9</t>
  </si>
  <si>
    <t>U440</t>
  </si>
  <si>
    <t>K689</t>
  </si>
  <si>
    <t>HT</t>
  </si>
  <si>
    <t xml:space="preserve"> LT-2 Tariff Sub division wise, Year wise Balance of Ch-Nagara Division as on 12-2023</t>
  </si>
  <si>
    <t>OB</t>
  </si>
  <si>
    <t>DEMAND</t>
  </si>
  <si>
    <t>COLLECTION</t>
  </si>
  <si>
    <t>CB</t>
  </si>
  <si>
    <t>Collected Feb-2020</t>
  </si>
  <si>
    <t>LT-2 Total</t>
  </si>
  <si>
    <t>LT-3 Tariff Sub division wise, Year wise Balance details of Ch-Nagara Division as on 12-2023</t>
  </si>
  <si>
    <t>LT-3 Total</t>
  </si>
  <si>
    <t>LT-5 Tariff Sub division wise, Year wise Balance details of Ch-Nagara Division as on 12-2023</t>
  </si>
  <si>
    <t>LT-6 WS Tariff Sub division wise, Year wise Balance details of Ch-Nagara Division as on 12-2023</t>
  </si>
  <si>
    <t>LT-6 SL Tariff Sub division wise, Year wise Balance details of Ch-Nagara Division as on 12-2023</t>
  </si>
  <si>
    <t>LT-7 Tariff Sub division wise, Year wise Balance details of Ch-Nagara Division as on 12-2023</t>
  </si>
  <si>
    <t>HT Tariff Sub division wise, Year wise Balance details of Ch-Nagara Division as on 12-2023</t>
  </si>
  <si>
    <t>HT Total</t>
  </si>
  <si>
    <t>All Tariff Sub division wise, Year wise Balance details of Ch-Nagara Division as on 12-2023</t>
  </si>
  <si>
    <t>ABSTRACT</t>
  </si>
  <si>
    <t>CB ABSTRACT</t>
  </si>
  <si>
    <t>GRAND TOTAL</t>
  </si>
  <si>
    <t>08-2021</t>
  </si>
  <si>
    <t>2019 Infosis</t>
  </si>
  <si>
    <t>HGTL289</t>
  </si>
  <si>
    <t>C10165</t>
  </si>
  <si>
    <t>C-3015</t>
  </si>
  <si>
    <t>C-3588</t>
  </si>
  <si>
    <t>C-3725</t>
  </si>
  <si>
    <t>C-3882</t>
  </si>
  <si>
    <t>C-4280</t>
  </si>
  <si>
    <t>C-4454</t>
  </si>
  <si>
    <t>C-4841</t>
  </si>
  <si>
    <t>C-493</t>
  </si>
  <si>
    <t>C-5428</t>
  </si>
  <si>
    <t>C-5807</t>
  </si>
  <si>
    <t>C-6189</t>
  </si>
  <si>
    <t>C-7956</t>
  </si>
  <si>
    <t>C-9222</t>
  </si>
  <si>
    <t>CHNL1628</t>
  </si>
  <si>
    <t>CHNL1629</t>
  </si>
  <si>
    <t>CHNL2465</t>
  </si>
  <si>
    <t>CHNL4569</t>
  </si>
  <si>
    <t>CHNLI1636</t>
  </si>
  <si>
    <t>CHNL898</t>
  </si>
  <si>
    <t>CHRKL1412</t>
  </si>
  <si>
    <t>CHRKL1603</t>
  </si>
  <si>
    <t>CM271</t>
  </si>
  <si>
    <t>CM447</t>
  </si>
  <si>
    <t>R-7</t>
  </si>
  <si>
    <t>C-2003</t>
  </si>
  <si>
    <t>C-2371</t>
  </si>
  <si>
    <t>C-5902</t>
  </si>
  <si>
    <t>CHNC-1664</t>
  </si>
  <si>
    <t>CHNC-1737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</si>
</sst>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[$-409]d\-mmm\-yy;@"/>
    <numFmt numFmtId="180" formatCode="[$-409]d/mmm/yy;@"/>
    <numFmt numFmtId="181" formatCode="0.000"/>
  </numFmts>
  <fonts count="80">
    <font>
      <sz val="11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4"/>
      <name val="Calibri"/>
      <charset val="134"/>
      <scheme val="minor"/>
    </font>
    <font>
      <sz val="16"/>
      <name val="Calibri"/>
      <charset val="134"/>
      <scheme val="minor"/>
    </font>
    <font>
      <b/>
      <sz val="16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20"/>
      <name val="Calibri"/>
      <charset val="134"/>
      <scheme val="minor"/>
    </font>
    <font>
      <b/>
      <sz val="14"/>
      <name val="Times New Roman"/>
      <charset val="134"/>
    </font>
    <font>
      <sz val="11"/>
      <color theme="1"/>
      <name val="Times New Roman"/>
      <charset val="134"/>
    </font>
    <font>
      <sz val="18"/>
      <name val="Calibri"/>
      <charset val="134"/>
      <scheme val="minor"/>
    </font>
    <font>
      <b/>
      <sz val="18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name val="Calibri"/>
      <charset val="134"/>
      <scheme val="minor"/>
    </font>
    <font>
      <sz val="12"/>
      <color theme="1"/>
      <name val="Arial"/>
      <charset val="134"/>
    </font>
    <font>
      <sz val="12"/>
      <name val="Arial"/>
      <charset val="134"/>
    </font>
    <font>
      <b/>
      <sz val="12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rgb="FF000000"/>
      <name val="Arial"/>
      <charset val="134"/>
    </font>
    <font>
      <sz val="12"/>
      <color rgb="FF000000"/>
      <name val="Nudi web 01 e"/>
      <charset val="134"/>
    </font>
    <font>
      <sz val="11"/>
      <color theme="1"/>
      <name val="Arial"/>
      <charset val="134"/>
    </font>
    <font>
      <sz val="14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b/>
      <sz val="14"/>
      <color theme="1"/>
      <name val="Nudi 01 e"/>
      <charset val="134"/>
    </font>
    <font>
      <sz val="10"/>
      <name val="Bookman Old Style"/>
      <charset val="134"/>
    </font>
    <font>
      <sz val="8"/>
      <color rgb="FF000000"/>
      <name val="Vani"/>
      <charset val="134"/>
    </font>
    <font>
      <b/>
      <sz val="9"/>
      <color rgb="FF000000"/>
      <name val="Arial"/>
      <charset val="134"/>
    </font>
    <font>
      <b/>
      <sz val="1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sz val="16"/>
      <color theme="1"/>
      <name val="Arial"/>
      <charset val="134"/>
    </font>
    <font>
      <b/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4"/>
      <name val="Calibri"/>
      <charset val="134"/>
      <scheme val="minor"/>
    </font>
    <font>
      <sz val="20"/>
      <color theme="1"/>
      <name val="Calibri"/>
      <charset val="134"/>
      <scheme val="minor"/>
    </font>
    <font>
      <sz val="20"/>
      <name val="Calibri"/>
      <charset val="134"/>
      <scheme val="minor"/>
    </font>
    <font>
      <sz val="7"/>
      <color theme="1"/>
      <name val="Arial"/>
      <charset val="134"/>
    </font>
    <font>
      <b/>
      <sz val="16"/>
      <name val="Baraha Kan New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2"/>
      <name val="Calibri"/>
      <charset val="134"/>
      <scheme val="minor"/>
    </font>
    <font>
      <sz val="22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Verdana"/>
      <charset val="134"/>
    </font>
    <font>
      <sz val="9"/>
      <color theme="1"/>
      <name val="Arial"/>
      <charset val="134"/>
    </font>
    <font>
      <sz val="8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2"/>
      <name val="Times New Roman"/>
      <charset val="134"/>
    </font>
    <font>
      <sz val="11"/>
      <color indexed="8"/>
      <name val="Calibri"/>
      <charset val="134"/>
    </font>
    <font>
      <sz val="10"/>
      <name val="MS Sans Serif"/>
      <charset val="134"/>
    </font>
    <font>
      <sz val="10"/>
      <color indexed="8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4">
    <xf numFmtId="0" fontId="0" fillId="0" borderId="0"/>
    <xf numFmtId="176" fontId="55" fillId="0" borderId="0" applyFont="0" applyFill="0" applyBorder="0" applyAlignment="0" applyProtection="0">
      <alignment vertical="center"/>
    </xf>
    <xf numFmtId="44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177" fontId="55" fillId="0" borderId="0" applyFont="0" applyFill="0" applyBorder="0" applyAlignment="0" applyProtection="0">
      <alignment vertical="center"/>
    </xf>
    <xf numFmtId="42" fontId="55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8" borderId="29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32" applyNumberFormat="0" applyAlignment="0" applyProtection="0">
      <alignment vertical="center"/>
    </xf>
    <xf numFmtId="0" fontId="65" fillId="10" borderId="33" applyNumberFormat="0" applyAlignment="0" applyProtection="0">
      <alignment vertical="center"/>
    </xf>
    <xf numFmtId="0" fontId="66" fillId="10" borderId="32" applyNumberFormat="0" applyAlignment="0" applyProtection="0">
      <alignment vertical="center"/>
    </xf>
    <xf numFmtId="0" fontId="67" fillId="11" borderId="34" applyNumberFormat="0" applyAlignment="0" applyProtection="0">
      <alignment vertical="center"/>
    </xf>
    <xf numFmtId="0" fontId="68" fillId="0" borderId="35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78" fontId="76" fillId="0" borderId="0" applyFont="0" applyFill="0" applyBorder="0" applyAlignment="0" applyProtection="0">
      <alignment vertical="center"/>
    </xf>
    <xf numFmtId="178" fontId="75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76" fontId="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77" fillId="0" borderId="0" applyFont="0" applyFill="0" applyBorder="0" applyAlignment="0" applyProtection="0">
      <alignment vertical="center"/>
    </xf>
    <xf numFmtId="0" fontId="77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0" fontId="0" fillId="0" borderId="0"/>
    <xf numFmtId="0" fontId="75" fillId="0" borderId="0"/>
    <xf numFmtId="0" fontId="75" fillId="0" borderId="0"/>
    <xf numFmtId="0" fontId="75" fillId="0" borderId="0"/>
    <xf numFmtId="179" fontId="78" fillId="0" borderId="0">
      <alignment vertical="center"/>
    </xf>
    <xf numFmtId="180" fontId="78" fillId="0" borderId="0">
      <alignment vertical="center"/>
    </xf>
    <xf numFmtId="0" fontId="0" fillId="0" borderId="0"/>
    <xf numFmtId="0" fontId="77" fillId="0" borderId="0">
      <alignment vertical="center"/>
    </xf>
    <xf numFmtId="0" fontId="7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8" fillId="0" borderId="0"/>
    <xf numFmtId="0" fontId="78" fillId="0" borderId="0"/>
    <xf numFmtId="179" fontId="78" fillId="0" borderId="0"/>
    <xf numFmtId="179" fontId="78" fillId="0" borderId="0">
      <alignment vertical="center"/>
    </xf>
    <xf numFmtId="180" fontId="78" fillId="0" borderId="0">
      <alignment vertical="center"/>
    </xf>
    <xf numFmtId="180" fontId="78" fillId="0" borderId="0"/>
    <xf numFmtId="0" fontId="78" fillId="0" borderId="0">
      <alignment vertical="center"/>
    </xf>
    <xf numFmtId="0" fontId="78" fillId="0" borderId="0">
      <alignment vertical="center"/>
    </xf>
    <xf numFmtId="179" fontId="78" fillId="0" borderId="0"/>
    <xf numFmtId="179" fontId="78" fillId="0" borderId="0"/>
    <xf numFmtId="179" fontId="78" fillId="0" borderId="0">
      <alignment vertical="center"/>
    </xf>
    <xf numFmtId="180" fontId="78" fillId="0" borderId="0">
      <alignment vertical="center"/>
    </xf>
    <xf numFmtId="180" fontId="78" fillId="0" borderId="0"/>
    <xf numFmtId="179" fontId="78" fillId="0" borderId="0"/>
    <xf numFmtId="179" fontId="78" fillId="0" borderId="0"/>
    <xf numFmtId="179" fontId="78" fillId="0" borderId="0"/>
    <xf numFmtId="179" fontId="78" fillId="0" borderId="0">
      <alignment vertical="center"/>
    </xf>
    <xf numFmtId="180" fontId="78" fillId="0" borderId="0">
      <alignment vertical="center"/>
    </xf>
    <xf numFmtId="180" fontId="78" fillId="0" borderId="0"/>
    <xf numFmtId="179" fontId="78" fillId="0" borderId="0">
      <alignment vertical="center"/>
    </xf>
    <xf numFmtId="180" fontId="78" fillId="0" borderId="0">
      <alignment vertical="center"/>
    </xf>
    <xf numFmtId="180" fontId="78" fillId="0" borderId="0"/>
    <xf numFmtId="179" fontId="78" fillId="0" borderId="0">
      <alignment vertical="center"/>
    </xf>
    <xf numFmtId="180" fontId="78" fillId="0" borderId="0">
      <alignment vertical="center"/>
    </xf>
    <xf numFmtId="180" fontId="78" fillId="0" borderId="0"/>
    <xf numFmtId="179" fontId="78" fillId="0" borderId="0">
      <alignment vertical="center"/>
    </xf>
    <xf numFmtId="180" fontId="78" fillId="0" borderId="0">
      <alignment vertical="center"/>
    </xf>
    <xf numFmtId="180" fontId="78" fillId="0" borderId="0"/>
    <xf numFmtId="0" fontId="78" fillId="0" borderId="0"/>
    <xf numFmtId="0" fontId="78" fillId="0" borderId="0"/>
    <xf numFmtId="0" fontId="78" fillId="0" borderId="0"/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5" fillId="0" borderId="0"/>
    <xf numFmtId="0" fontId="75" fillId="0" borderId="0">
      <alignment vertical="center"/>
    </xf>
    <xf numFmtId="0" fontId="7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/>
    <xf numFmtId="0" fontId="78" fillId="0" borderId="0"/>
    <xf numFmtId="179" fontId="78" fillId="0" borderId="0"/>
    <xf numFmtId="179" fontId="78" fillId="0" borderId="0">
      <alignment vertical="center"/>
    </xf>
    <xf numFmtId="180" fontId="78" fillId="0" borderId="0">
      <alignment vertical="center"/>
    </xf>
    <xf numFmtId="180" fontId="78" fillId="0" borderId="0"/>
    <xf numFmtId="0" fontId="78" fillId="0" borderId="0">
      <alignment vertical="center"/>
    </xf>
    <xf numFmtId="0" fontId="78" fillId="0" borderId="0">
      <alignment vertical="center"/>
    </xf>
    <xf numFmtId="179" fontId="78" fillId="0" borderId="0"/>
    <xf numFmtId="179" fontId="78" fillId="0" borderId="0">
      <alignment vertical="center"/>
    </xf>
    <xf numFmtId="180" fontId="78" fillId="0" borderId="0">
      <alignment vertical="center"/>
    </xf>
    <xf numFmtId="180" fontId="78" fillId="0" borderId="0"/>
    <xf numFmtId="0" fontId="75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179" fontId="77" fillId="0" borderId="0">
      <alignment vertical="center"/>
    </xf>
    <xf numFmtId="180" fontId="77" fillId="0" borderId="0">
      <alignment vertical="center"/>
    </xf>
    <xf numFmtId="0" fontId="78" fillId="0" borderId="0">
      <alignment vertical="center"/>
    </xf>
    <xf numFmtId="0" fontId="77" fillId="0" borderId="0"/>
    <xf numFmtId="0" fontId="78" fillId="0" borderId="0">
      <alignment vertical="center"/>
    </xf>
    <xf numFmtId="0" fontId="75" fillId="0" borderId="0"/>
    <xf numFmtId="0" fontId="75" fillId="0" borderId="0"/>
    <xf numFmtId="179" fontId="77" fillId="0" borderId="0">
      <alignment vertical="center"/>
    </xf>
    <xf numFmtId="180" fontId="77" fillId="0" borderId="0">
      <alignment vertical="center"/>
    </xf>
    <xf numFmtId="0" fontId="78" fillId="0" borderId="0"/>
    <xf numFmtId="0" fontId="78" fillId="0" borderId="0">
      <alignment vertical="center"/>
    </xf>
    <xf numFmtId="0" fontId="78" fillId="0" borderId="0">
      <alignment vertical="center"/>
    </xf>
    <xf numFmtId="0" fontId="78" fillId="0" borderId="0"/>
    <xf numFmtId="0" fontId="78" fillId="0" borderId="0">
      <alignment vertical="center"/>
    </xf>
    <xf numFmtId="0" fontId="78" fillId="0" borderId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5" fillId="0" borderId="0"/>
    <xf numFmtId="0" fontId="78" fillId="0" borderId="0">
      <alignment vertical="center"/>
    </xf>
    <xf numFmtId="0" fontId="78" fillId="0" borderId="0">
      <alignment vertical="center"/>
    </xf>
    <xf numFmtId="0" fontId="75" fillId="0" borderId="0">
      <alignment vertical="top"/>
    </xf>
    <xf numFmtId="0" fontId="75" fillId="0" borderId="0"/>
    <xf numFmtId="179" fontId="77" fillId="0" borderId="0">
      <alignment vertical="center"/>
    </xf>
    <xf numFmtId="180" fontId="77" fillId="0" borderId="0">
      <alignment vertical="center"/>
    </xf>
    <xf numFmtId="0" fontId="75" fillId="0" borderId="0"/>
    <xf numFmtId="0" fontId="79" fillId="0" borderId="0">
      <alignment vertical="top"/>
    </xf>
    <xf numFmtId="0" fontId="79" fillId="0" borderId="0">
      <alignment vertical="top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9" borderId="29" applyNumberFormat="0" applyFont="0" applyAlignment="0" applyProtection="0"/>
    <xf numFmtId="0" fontId="77" fillId="40" borderId="37" applyNumberFormat="0" applyFont="0" applyAlignment="0" applyProtection="0">
      <alignment vertical="center"/>
    </xf>
    <xf numFmtId="0" fontId="77" fillId="40" borderId="37" applyNumberFormat="0" applyFont="0" applyAlignment="0" applyProtection="0">
      <alignment vertical="center"/>
    </xf>
    <xf numFmtId="0" fontId="0" fillId="39" borderId="29" applyNumberFormat="0" applyFont="0" applyAlignment="0" applyProtection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9" fillId="0" borderId="0">
      <alignment vertical="top"/>
    </xf>
    <xf numFmtId="0" fontId="79" fillId="0" borderId="0">
      <alignment vertical="top"/>
    </xf>
  </cellStyleXfs>
  <cellXfs count="44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" fillId="2" borderId="1" xfId="0" applyFont="1" applyFill="1" applyBorder="1"/>
    <xf numFmtId="1" fontId="1" fillId="2" borderId="1" xfId="0" applyNumberFormat="1" applyFont="1" applyFill="1" applyBorder="1"/>
    <xf numFmtId="58" fontId="1" fillId="2" borderId="1" xfId="0" applyNumberFormat="1" applyFont="1" applyFill="1" applyBorder="1"/>
    <xf numFmtId="1" fontId="1" fillId="3" borderId="1" xfId="0" applyNumberFormat="1" applyFont="1" applyFill="1" applyBorder="1" applyAlignment="1">
      <alignment horizontal="center"/>
    </xf>
    <xf numFmtId="0" fontId="0" fillId="2" borderId="0" xfId="0" applyFill="1"/>
    <xf numFmtId="0" fontId="7" fillId="3" borderId="0" xfId="0" applyFont="1" applyFill="1"/>
    <xf numFmtId="0" fontId="0" fillId="0" borderId="0" xfId="0" applyAlignment="1">
      <alignment vertical="center"/>
    </xf>
    <xf numFmtId="0" fontId="8" fillId="0" borderId="8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1" fontId="0" fillId="0" borderId="0" xfId="0" applyNumberFormat="1"/>
    <xf numFmtId="1" fontId="2" fillId="3" borderId="2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right" vertical="center"/>
    </xf>
    <xf numFmtId="0" fontId="1" fillId="5" borderId="0" xfId="0" applyFont="1" applyFill="1"/>
    <xf numFmtId="0" fontId="3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5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58" fontId="15" fillId="0" borderId="0" xfId="0" applyNumberFormat="1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58" fontId="15" fillId="0" borderId="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58" fontId="16" fillId="0" borderId="1" xfId="0" applyNumberFormat="1" applyFont="1" applyBorder="1" applyAlignment="1">
      <alignment horizontal="center"/>
    </xf>
    <xf numFmtId="58" fontId="0" fillId="0" borderId="0" xfId="0" applyNumberFormat="1" applyAlignment="1">
      <alignment vertical="center" wrapText="1"/>
    </xf>
    <xf numFmtId="0" fontId="16" fillId="0" borderId="0" xfId="0" applyFont="1" applyAlignment="1">
      <alignment horizontal="center"/>
    </xf>
    <xf numFmtId="58" fontId="16" fillId="0" borderId="5" xfId="0" applyNumberFormat="1" applyFont="1" applyBorder="1" applyAlignment="1">
      <alignment horizontal="center"/>
    </xf>
    <xf numFmtId="58" fontId="16" fillId="0" borderId="6" xfId="0" applyNumberFormat="1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1" fontId="16" fillId="5" borderId="1" xfId="0" applyNumberFormat="1" applyFont="1" applyFill="1" applyBorder="1" applyAlignment="1">
      <alignment horizontal="center"/>
    </xf>
    <xf numFmtId="1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1" fontId="16" fillId="0" borderId="2" xfId="0" applyNumberFormat="1" applyFont="1" applyBorder="1" applyAlignment="1">
      <alignment horizontal="center"/>
    </xf>
    <xf numFmtId="58" fontId="16" fillId="5" borderId="1" xfId="0" applyNumberFormat="1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58" fontId="15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17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 vertical="center"/>
    </xf>
    <xf numFmtId="0" fontId="17" fillId="5" borderId="1" xfId="0" applyNumberFormat="1" applyFont="1" applyFill="1" applyBorder="1" applyAlignment="1">
      <alignment horizontal="center"/>
    </xf>
    <xf numFmtId="0" fontId="20" fillId="5" borderId="1" xfId="0" applyNumberFormat="1" applyFont="1" applyFill="1" applyBorder="1" applyAlignment="1">
      <alignment horizontal="center" vertical="center"/>
    </xf>
    <xf numFmtId="0" fontId="17" fillId="5" borderId="1" xfId="0" applyNumberFormat="1" applyFont="1" applyFill="1" applyBorder="1" applyAlignment="1">
      <alignment horizontal="center" vertical="center"/>
    </xf>
    <xf numFmtId="0" fontId="20" fillId="5" borderId="1" xfId="0" applyNumberFormat="1" applyFont="1" applyFill="1" applyBorder="1" applyAlignment="1">
      <alignment horizontal="center"/>
    </xf>
    <xf numFmtId="58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9" fillId="2" borderId="5" xfId="0" applyNumberFormat="1" applyFont="1" applyFill="1" applyBorder="1" applyAlignment="1">
      <alignment horizontal="center" vertical="center"/>
    </xf>
    <xf numFmtId="0" fontId="20" fillId="5" borderId="6" xfId="0" applyNumberFormat="1" applyFont="1" applyFill="1" applyBorder="1" applyAlignment="1">
      <alignment horizontal="center" vertical="center"/>
    </xf>
    <xf numFmtId="0" fontId="17" fillId="5" borderId="6" xfId="0" applyNumberFormat="1" applyFont="1" applyFill="1" applyBorder="1" applyAlignment="1">
      <alignment horizontal="center"/>
    </xf>
    <xf numFmtId="0" fontId="14" fillId="0" borderId="0" xfId="0" applyFont="1" applyAlignment="1"/>
    <xf numFmtId="0" fontId="0" fillId="2" borderId="0" xfId="0" applyFont="1" applyFill="1" applyBorder="1"/>
    <xf numFmtId="1" fontId="15" fillId="0" borderId="0" xfId="0" applyNumberFormat="1" applyFont="1"/>
    <xf numFmtId="0" fontId="15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0" borderId="1" xfId="0" applyFont="1" applyBorder="1"/>
    <xf numFmtId="0" fontId="23" fillId="2" borderId="1" xfId="0" applyFont="1" applyFill="1" applyBorder="1" applyAlignment="1">
      <alignment horizontal="left" vertical="center"/>
    </xf>
    <xf numFmtId="1" fontId="7" fillId="0" borderId="1" xfId="0" applyNumberFormat="1" applyFont="1" applyBorder="1"/>
    <xf numFmtId="0" fontId="0" fillId="0" borderId="1" xfId="0" applyBorder="1"/>
    <xf numFmtId="58" fontId="0" fillId="0" borderId="0" xfId="0" applyNumberFormat="1"/>
    <xf numFmtId="0" fontId="0" fillId="0" borderId="1" xfId="0" applyFont="1" applyBorder="1" applyAlignment="1">
      <alignment horizontal="center"/>
    </xf>
    <xf numFmtId="0" fontId="6" fillId="2" borderId="0" xfId="0" applyFont="1" applyFill="1" applyBorder="1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0" fillId="2" borderId="1" xfId="0" applyFont="1" applyFill="1" applyBorder="1"/>
    <xf numFmtId="1" fontId="15" fillId="0" borderId="1" xfId="0" applyNumberFormat="1" applyFont="1" applyBorder="1"/>
    <xf numFmtId="0" fontId="6" fillId="2" borderId="1" xfId="0" applyFont="1" applyFill="1" applyBorder="1"/>
    <xf numFmtId="0" fontId="16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58" fontId="0" fillId="0" borderId="1" xfId="0" applyNumberForma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58" fontId="14" fillId="0" borderId="1" xfId="0" applyNumberFormat="1" applyFont="1" applyBorder="1"/>
    <xf numFmtId="0" fontId="26" fillId="2" borderId="1" xfId="0" applyFont="1" applyFill="1" applyBorder="1" applyAlignment="1">
      <alignment horizontal="center"/>
    </xf>
    <xf numFmtId="1" fontId="14" fillId="0" borderId="1" xfId="0" applyNumberFormat="1" applyFont="1" applyBorder="1"/>
    <xf numFmtId="0" fontId="15" fillId="0" borderId="1" xfId="0" applyFont="1" applyBorder="1"/>
    <xf numFmtId="58" fontId="14" fillId="0" borderId="0" xfId="0" applyNumberFormat="1" applyFont="1"/>
    <xf numFmtId="0" fontId="0" fillId="2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58" fontId="14" fillId="0" borderId="1" xfId="0" applyNumberFormat="1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wrapText="1"/>
    </xf>
    <xf numFmtId="1" fontId="29" fillId="0" borderId="1" xfId="0" applyNumberFormat="1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1" fontId="15" fillId="0" borderId="0" xfId="0" applyNumberFormat="1" applyFont="1" applyBorder="1"/>
    <xf numFmtId="1" fontId="15" fillId="0" borderId="0" xfId="0" applyNumberFormat="1" applyFont="1" applyBorder="1" applyAlignment="1">
      <alignment horizontal="center"/>
    </xf>
    <xf numFmtId="0" fontId="0" fillId="0" borderId="0" xfId="0" applyFont="1"/>
    <xf numFmtId="1" fontId="15" fillId="0" borderId="1" xfId="0" applyNumberFormat="1" applyFont="1" applyBorder="1" applyAlignment="1">
      <alignment horizontal="center" wrapText="1"/>
    </xf>
    <xf numFmtId="58" fontId="15" fillId="0" borderId="1" xfId="0" applyNumberFormat="1" applyFont="1" applyBorder="1"/>
    <xf numFmtId="0" fontId="21" fillId="0" borderId="0" xfId="0" applyFont="1" applyBorder="1" applyAlignment="1">
      <alignment horizontal="center"/>
    </xf>
    <xf numFmtId="0" fontId="7" fillId="0" borderId="8" xfId="0" applyFont="1" applyBorder="1" applyAlignment="1"/>
    <xf numFmtId="17" fontId="7" fillId="0" borderId="8" xfId="0" applyNumberFormat="1" applyFont="1" applyBorder="1" applyAlignment="1"/>
    <xf numFmtId="58" fontId="7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58" fontId="0" fillId="0" borderId="5" xfId="0" applyNumberFormat="1" applyBorder="1" applyAlignment="1">
      <alignment vertical="center"/>
    </xf>
    <xf numFmtId="1" fontId="0" fillId="0" borderId="2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58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/>
    </xf>
    <xf numFmtId="17" fontId="7" fillId="0" borderId="8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16" xfId="0" applyFont="1" applyBorder="1"/>
    <xf numFmtId="1" fontId="35" fillId="0" borderId="17" xfId="0" applyNumberFormat="1" applyFont="1" applyBorder="1"/>
    <xf numFmtId="0" fontId="7" fillId="0" borderId="18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0" borderId="19" xfId="0" applyFont="1" applyBorder="1"/>
    <xf numFmtId="0" fontId="7" fillId="0" borderId="20" xfId="0" applyFont="1" applyBorder="1" applyAlignment="1">
      <alignment horizontal="center"/>
    </xf>
    <xf numFmtId="1" fontId="35" fillId="0" borderId="19" xfId="0" applyNumberFormat="1" applyFont="1" applyBorder="1"/>
    <xf numFmtId="0" fontId="0" fillId="0" borderId="21" xfId="0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5" xfId="0" applyFont="1" applyBorder="1"/>
    <xf numFmtId="0" fontId="35" fillId="0" borderId="22" xfId="0" applyFont="1" applyBorder="1"/>
    <xf numFmtId="0" fontId="36" fillId="0" borderId="23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7" fillId="0" borderId="13" xfId="0" applyFont="1" applyBorder="1" applyAlignment="1"/>
    <xf numFmtId="1" fontId="7" fillId="0" borderId="14" xfId="0" applyNumberFormat="1" applyFont="1" applyBorder="1"/>
    <xf numFmtId="0" fontId="8" fillId="0" borderId="0" xfId="0" applyFont="1" applyAlignment="1"/>
    <xf numFmtId="0" fontId="0" fillId="0" borderId="1" xfId="0" applyFont="1" applyBorder="1" applyAlignment="1">
      <alignment horizontal="left"/>
    </xf>
    <xf numFmtId="1" fontId="0" fillId="0" borderId="1" xfId="0" applyNumberFormat="1" applyBorder="1"/>
    <xf numFmtId="58" fontId="0" fillId="0" borderId="1" xfId="0" applyNumberFormat="1" applyBorder="1"/>
    <xf numFmtId="1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8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7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/>
    <xf numFmtId="1" fontId="15" fillId="2" borderId="0" xfId="0" applyNumberFormat="1" applyFont="1" applyFill="1"/>
    <xf numFmtId="0" fontId="15" fillId="2" borderId="0" xfId="0" applyFont="1" applyFill="1"/>
    <xf numFmtId="1" fontId="15" fillId="2" borderId="0" xfId="0" applyNumberFormat="1" applyFont="1" applyFill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81" fontId="38" fillId="0" borderId="1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" fontId="39" fillId="2" borderId="1" xfId="0" applyNumberFormat="1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vertical="center"/>
    </xf>
    <xf numFmtId="58" fontId="1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41" fillId="0" borderId="1" xfId="0" applyFont="1" applyBorder="1"/>
    <xf numFmtId="0" fontId="42" fillId="2" borderId="1" xfId="0" applyFont="1" applyFill="1" applyBorder="1"/>
    <xf numFmtId="0" fontId="42" fillId="2" borderId="1" xfId="0" applyFont="1" applyFill="1" applyBorder="1" applyAlignment="1">
      <alignment horizontal="center"/>
    </xf>
    <xf numFmtId="1" fontId="41" fillId="0" borderId="2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41" fillId="0" borderId="2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3" fillId="6" borderId="27" xfId="0" applyFont="1" applyFill="1" applyBorder="1" applyAlignment="1">
      <alignment vertical="top" wrapText="1"/>
    </xf>
    <xf numFmtId="15" fontId="43" fillId="6" borderId="27" xfId="0" applyNumberFormat="1" applyFont="1" applyFill="1" applyBorder="1" applyAlignment="1">
      <alignment vertical="top" wrapText="1"/>
    </xf>
    <xf numFmtId="1" fontId="13" fillId="2" borderId="1" xfId="0" applyNumberFormat="1" applyFont="1" applyFill="1" applyBorder="1" applyAlignment="1">
      <alignment horizontal="center" vertical="center"/>
    </xf>
    <xf numFmtId="0" fontId="41" fillId="0" borderId="7" xfId="0" applyFont="1" applyBorder="1" applyAlignment="1">
      <alignment horizontal="center"/>
    </xf>
    <xf numFmtId="0" fontId="43" fillId="6" borderId="27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1" fillId="0" borderId="2" xfId="0" applyFont="1" applyBorder="1"/>
    <xf numFmtId="1" fontId="13" fillId="2" borderId="1" xfId="0" applyNumberFormat="1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1" fontId="1" fillId="2" borderId="0" xfId="0" applyNumberFormat="1" applyFont="1" applyFill="1" applyBorder="1"/>
    <xf numFmtId="0" fontId="5" fillId="0" borderId="7" xfId="0" applyFont="1" applyBorder="1" applyAlignment="1">
      <alignment horizont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1" fontId="1" fillId="2" borderId="0" xfId="0" applyNumberFormat="1" applyFont="1" applyFill="1" applyBorder="1" applyAlignment="1">
      <alignment vertical="center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5" fillId="2" borderId="0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" fontId="2" fillId="2" borderId="5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47" fillId="0" borderId="2" xfId="0" applyFont="1" applyBorder="1" applyAlignment="1">
      <alignment horizontal="center" wrapText="1"/>
    </xf>
    <xf numFmtId="0" fontId="48" fillId="0" borderId="2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1" fillId="2" borderId="0" xfId="0" applyFont="1" applyFill="1" applyBorder="1" applyAlignment="1">
      <alignment vertical="center"/>
    </xf>
    <xf numFmtId="0" fontId="47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right" wrapText="1"/>
    </xf>
    <xf numFmtId="1" fontId="1" fillId="2" borderId="0" xfId="0" applyNumberFormat="1" applyFont="1" applyFill="1"/>
    <xf numFmtId="1" fontId="2" fillId="2" borderId="5" xfId="0" applyNumberFormat="1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vertical="top" wrapText="1"/>
    </xf>
    <xf numFmtId="15" fontId="43" fillId="6" borderId="1" xfId="0" applyNumberFormat="1" applyFont="1" applyFill="1" applyBorder="1" applyAlignment="1">
      <alignment vertical="top" wrapText="1"/>
    </xf>
    <xf numFmtId="3" fontId="43" fillId="6" borderId="1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2" borderId="0" xfId="0" applyFont="1" applyFill="1" applyAlignment="1"/>
    <xf numFmtId="1" fontId="15" fillId="0" borderId="5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9" fillId="6" borderId="28" xfId="0" applyFont="1" applyFill="1" applyBorder="1" applyAlignment="1">
      <alignment horizontal="center" wrapText="1"/>
    </xf>
    <xf numFmtId="15" fontId="43" fillId="7" borderId="28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9" fillId="6" borderId="27" xfId="0" applyFont="1" applyFill="1" applyBorder="1" applyAlignment="1">
      <alignment horizontal="center" wrapText="1"/>
    </xf>
    <xf numFmtId="15" fontId="19" fillId="6" borderId="27" xfId="0" applyNumberFormat="1" applyFont="1" applyFill="1" applyBorder="1" applyAlignment="1">
      <alignment horizontal="center" wrapText="1"/>
    </xf>
    <xf numFmtId="0" fontId="43" fillId="7" borderId="27" xfId="0" applyFont="1" applyFill="1" applyBorder="1" applyAlignment="1">
      <alignment vertical="top" wrapText="1"/>
    </xf>
    <xf numFmtId="3" fontId="43" fillId="7" borderId="27" xfId="0" applyNumberFormat="1" applyFont="1" applyFill="1" applyBorder="1" applyAlignment="1">
      <alignment horizontal="center" vertical="top" wrapText="1"/>
    </xf>
    <xf numFmtId="1" fontId="49" fillId="2" borderId="0" xfId="0" applyNumberFormat="1" applyFont="1" applyFill="1" applyBorder="1" applyAlignment="1">
      <alignment horizontal="center"/>
    </xf>
    <xf numFmtId="0" fontId="0" fillId="0" borderId="0" xfId="0" applyFont="1" applyAlignment="1"/>
    <xf numFmtId="1" fontId="7" fillId="0" borderId="0" xfId="0" applyNumberFormat="1" applyFont="1"/>
    <xf numFmtId="0" fontId="7" fillId="0" borderId="0" xfId="0" applyFont="1"/>
    <xf numFmtId="0" fontId="50" fillId="2" borderId="0" xfId="0" applyFont="1" applyFill="1" applyBorder="1"/>
    <xf numFmtId="0" fontId="51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6" fillId="2" borderId="1" xfId="0" applyFont="1" applyFill="1" applyBorder="1"/>
    <xf numFmtId="0" fontId="21" fillId="0" borderId="1" xfId="0" applyFont="1" applyBorder="1" applyAlignment="1">
      <alignment horizontal="center"/>
    </xf>
    <xf numFmtId="1" fontId="21" fillId="0" borderId="1" xfId="0" applyNumberFormat="1" applyFont="1" applyBorder="1"/>
    <xf numFmtId="1" fontId="2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5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7" fillId="0" borderId="1" xfId="0" applyFont="1" applyBorder="1"/>
    <xf numFmtId="0" fontId="53" fillId="2" borderId="1" xfId="0" applyFont="1" applyFill="1" applyBorder="1"/>
    <xf numFmtId="0" fontId="54" fillId="2" borderId="1" xfId="0" applyFont="1" applyFill="1" applyBorder="1"/>
    <xf numFmtId="0" fontId="53" fillId="2" borderId="1" xfId="0" applyFont="1" applyFill="1" applyBorder="1" applyAlignment="1">
      <alignment horizontal="left" vertical="center"/>
    </xf>
    <xf numFmtId="0" fontId="54" fillId="2" borderId="1" xfId="0" applyFont="1" applyFill="1" applyBorder="1" applyAlignment="1">
      <alignment horizontal="left" vertical="center"/>
    </xf>
    <xf numFmtId="0" fontId="52" fillId="2" borderId="1" xfId="0" applyFont="1" applyFill="1" applyBorder="1"/>
    <xf numFmtId="0" fontId="0" fillId="4" borderId="1" xfId="0" applyFont="1" applyFill="1" applyBorder="1" applyAlignment="1">
      <alignment horizontal="center"/>
    </xf>
    <xf numFmtId="1" fontId="21" fillId="4" borderId="1" xfId="0" applyNumberFormat="1" applyFont="1" applyFill="1" applyBorder="1"/>
    <xf numFmtId="0" fontId="34" fillId="0" borderId="1" xfId="0" applyFont="1" applyBorder="1" applyAlignment="1">
      <alignment horizontal="center"/>
    </xf>
    <xf numFmtId="1" fontId="7" fillId="4" borderId="1" xfId="0" applyNumberFormat="1" applyFont="1" applyFill="1" applyBorder="1"/>
    <xf numFmtId="0" fontId="14" fillId="2" borderId="1" xfId="0" applyFont="1" applyFill="1" applyBorder="1"/>
    <xf numFmtId="0" fontId="7" fillId="4" borderId="1" xfId="0" applyFont="1" applyFill="1" applyBorder="1"/>
    <xf numFmtId="1" fontId="0" fillId="0" borderId="0" xfId="0" applyNumberFormat="1" applyFont="1"/>
    <xf numFmtId="0" fontId="15" fillId="0" borderId="0" xfId="0" applyFont="1" applyAlignment="1"/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58" fontId="18" fillId="2" borderId="0" xfId="0" applyNumberFormat="1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1" fontId="2" fillId="2" borderId="0" xfId="0" applyNumberFormat="1" applyFont="1" applyFill="1" applyAlignment="1" quotePrefix="1">
      <alignment horizontal="center"/>
    </xf>
    <xf numFmtId="1" fontId="15" fillId="0" borderId="0" xfId="0" applyNumberFormat="1" applyFont="1" applyAlignment="1" quotePrefix="1">
      <alignment horizontal="center"/>
    </xf>
    <xf numFmtId="1" fontId="15" fillId="2" borderId="0" xfId="0" applyNumberFormat="1" applyFont="1" applyFill="1" applyAlignment="1" quotePrefix="1">
      <alignment horizontal="center"/>
    </xf>
    <xf numFmtId="0" fontId="14" fillId="0" borderId="8" xfId="0" applyFont="1" applyBorder="1" applyAlignment="1" quotePrefix="1"/>
    <xf numFmtId="0" fontId="8" fillId="0" borderId="0" xfId="0" applyFont="1" applyAlignment="1" quotePrefix="1"/>
    <xf numFmtId="1" fontId="15" fillId="0" borderId="0" xfId="0" applyNumberFormat="1" applyFont="1" applyAlignment="1" quotePrefix="1">
      <alignment horizontal="center" vertical="center"/>
    </xf>
    <xf numFmtId="0" fontId="8" fillId="0" borderId="8" xfId="0" applyFont="1" applyBorder="1" applyAlignment="1" quotePrefix="1">
      <alignment horizontal="center"/>
    </xf>
    <xf numFmtId="0" fontId="8" fillId="4" borderId="1" xfId="0" applyFont="1" applyFill="1" applyBorder="1" applyAlignment="1" quotePrefix="1">
      <alignment horizontal="center"/>
    </xf>
    <xf numFmtId="0" fontId="8" fillId="0" borderId="3" xfId="0" applyFont="1" applyBorder="1" applyAlignment="1" quotePrefix="1">
      <alignment horizontal="center" vertical="center"/>
    </xf>
  </cellXfs>
  <cellStyles count="19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Comma 2 2" xfId="50"/>
    <cellStyle name="Comma 2 2 2" xfId="51"/>
    <cellStyle name="Comma 2 3" xfId="52"/>
    <cellStyle name="Comma 2 4" xfId="53"/>
    <cellStyle name="Comma 2 5" xfId="54"/>
    <cellStyle name="Comma 3" xfId="55"/>
    <cellStyle name="Comma 3 2" xfId="56"/>
    <cellStyle name="Comma 3 3" xfId="57"/>
    <cellStyle name="Comma 4" xfId="58"/>
    <cellStyle name="Comma 4 2" xfId="59"/>
    <cellStyle name="Comma 5" xfId="60"/>
    <cellStyle name="Comma 5 2" xfId="61"/>
    <cellStyle name="Comma 6" xfId="62"/>
    <cellStyle name="Comma 6 2" xfId="63"/>
    <cellStyle name="Comma 6 3" xfId="64"/>
    <cellStyle name="Comma 6 3 2" xfId="65"/>
    <cellStyle name="Comma 6 4" xfId="66"/>
    <cellStyle name="Comma 7" xfId="67"/>
    <cellStyle name="Comma 7 2" xfId="68"/>
    <cellStyle name="Comma 8" xfId="69"/>
    <cellStyle name="Currency 14" xfId="70"/>
    <cellStyle name="Normal 10" xfId="71"/>
    <cellStyle name="Normal 2" xfId="72"/>
    <cellStyle name="Normal 2 2" xfId="73"/>
    <cellStyle name="Normal 2 2 2" xfId="74"/>
    <cellStyle name="Normal 2 2 2 2" xfId="75"/>
    <cellStyle name="Normal 2 2 2 2 2" xfId="76"/>
    <cellStyle name="Normal 2 2 3" xfId="77"/>
    <cellStyle name="Normal 2 2 3 2" xfId="78"/>
    <cellStyle name="Normal 2 2 3 2 2" xfId="79"/>
    <cellStyle name="Normal 2 2 4" xfId="80"/>
    <cellStyle name="Normal 2 2 4 2" xfId="81"/>
    <cellStyle name="Normal 2 2 5" xfId="82"/>
    <cellStyle name="Normal 2 2 5 2" xfId="83"/>
    <cellStyle name="Normal 2 3" xfId="84"/>
    <cellStyle name="Normal 2 3 2" xfId="85"/>
    <cellStyle name="Normal 2 3 2 2" xfId="86"/>
    <cellStyle name="Normal 2 3 2 2 2" xfId="87"/>
    <cellStyle name="Normal 2 3 2 2 2 2" xfId="88"/>
    <cellStyle name="Normal 2 3 2 2 3" xfId="89"/>
    <cellStyle name="Normal 2 3 2 3" xfId="90"/>
    <cellStyle name="Normal 2 3 2 3 2" xfId="91"/>
    <cellStyle name="Normal 2 3 3" xfId="92"/>
    <cellStyle name="Normal 2 3 3 2" xfId="93"/>
    <cellStyle name="Normal 2 3 3 2 2" xfId="94"/>
    <cellStyle name="Normal 2 3 3 2 2 2" xfId="95"/>
    <cellStyle name="Normal 2 3 3 2 3" xfId="96"/>
    <cellStyle name="Normal 2 3 3 3" xfId="97"/>
    <cellStyle name="Normal 2 3 3 3 2" xfId="98"/>
    <cellStyle name="Normal 2 3 3 3 2 2" xfId="99"/>
    <cellStyle name="Normal 2 3 3 3 2 2 2" xfId="100"/>
    <cellStyle name="Normal 2 3 3 3 2 2 2 2" xfId="101"/>
    <cellStyle name="Normal 2 3 3 3 2 2 3" xfId="102"/>
    <cellStyle name="Normal 2 3 3 3 2 3" xfId="103"/>
    <cellStyle name="Normal 2 3 3 3 2 3 2" xfId="104"/>
    <cellStyle name="Normal 2 3 3 3 2 4" xfId="105"/>
    <cellStyle name="Normal 2 3 3 3 3" xfId="106"/>
    <cellStyle name="Normal 2 3 3 3 3 2" xfId="107"/>
    <cellStyle name="Normal 2 3 3 3 4" xfId="108"/>
    <cellStyle name="Normal 2 3 3 4" xfId="109"/>
    <cellStyle name="Normal 2 3 3 4 2" xfId="110"/>
    <cellStyle name="Normal 2 3 3 5" xfId="111"/>
    <cellStyle name="Normal 2 3 4" xfId="112"/>
    <cellStyle name="Normal 2 3 4 2" xfId="113"/>
    <cellStyle name="Normal 2 3 4 2 2" xfId="114"/>
    <cellStyle name="Normal 2 3 4 2 2 2" xfId="115"/>
    <cellStyle name="Normal 2 3 4 2 2 2 2" xfId="116"/>
    <cellStyle name="Normal 2 3 4 2 3" xfId="117"/>
    <cellStyle name="Normal 2 3 4 2 3 2" xfId="118"/>
    <cellStyle name="Normal 2 3 4 3" xfId="119"/>
    <cellStyle name="Normal 2 3 4 3 2" xfId="120"/>
    <cellStyle name="Normal 2 3 5" xfId="121"/>
    <cellStyle name="Normal 2 3 5 2" xfId="122"/>
    <cellStyle name="Normal 2 3 5 2 2" xfId="123"/>
    <cellStyle name="Normal 2 3 6" xfId="124"/>
    <cellStyle name="Normal 2 3 6 2" xfId="125"/>
    <cellStyle name="Normal 2 3_Sheet4" xfId="126"/>
    <cellStyle name="Normal 2 4" xfId="127"/>
    <cellStyle name="Normal 2 4 2" xfId="128"/>
    <cellStyle name="Normal 2 4 2 2" xfId="129"/>
    <cellStyle name="Normal 2 4 2 2 2" xfId="130"/>
    <cellStyle name="Normal 2 4 2 3" xfId="131"/>
    <cellStyle name="Normal 2 4 3" xfId="132"/>
    <cellStyle name="Normal 2 4 3 2" xfId="133"/>
    <cellStyle name="Normal 2 5" xfId="134"/>
    <cellStyle name="Normal 2 5 2" xfId="135"/>
    <cellStyle name="Normal 2 5 2 2" xfId="136"/>
    <cellStyle name="Normal 2 5 3" xfId="137"/>
    <cellStyle name="Normal 2 6" xfId="138"/>
    <cellStyle name="Normal 2 6 2" xfId="139"/>
    <cellStyle name="Normal 2 6 2 2" xfId="140"/>
    <cellStyle name="Normal 2 7" xfId="141"/>
    <cellStyle name="Normal 2 8" xfId="142"/>
    <cellStyle name="Normal 3" xfId="143"/>
    <cellStyle name="Normal 3 2" xfId="144"/>
    <cellStyle name="Normal 3 2 2" xfId="145"/>
    <cellStyle name="Normal 3 2 2 2" xfId="146"/>
    <cellStyle name="Normal 3 3" xfId="147"/>
    <cellStyle name="Normal 3 3 2" xfId="148"/>
    <cellStyle name="Normal 3 3 3" xfId="149"/>
    <cellStyle name="Normal 4" xfId="150"/>
    <cellStyle name="Normal 4 2" xfId="151"/>
    <cellStyle name="Normal 4 2 2" xfId="152"/>
    <cellStyle name="Normal 4 2 2 2" xfId="153"/>
    <cellStyle name="Normal 4 3" xfId="154"/>
    <cellStyle name="Normal 4 3 2" xfId="155"/>
    <cellStyle name="Normal 4 3 2 2" xfId="156"/>
    <cellStyle name="Normal 4 4" xfId="157"/>
    <cellStyle name="Normal 4 4 2" xfId="158"/>
    <cellStyle name="Normal 4 4 2 2" xfId="159"/>
    <cellStyle name="Normal 4 5" xfId="160"/>
    <cellStyle name="Normal 4 5 2" xfId="161"/>
    <cellStyle name="Normal 4 5 2 2" xfId="162"/>
    <cellStyle name="Normal 4 5 2 2 2" xfId="163"/>
    <cellStyle name="Normal 4 5 2 2 2 2" xfId="164"/>
    <cellStyle name="Normal 4 5 2 3" xfId="165"/>
    <cellStyle name="Normal 4 5 2 3 2" xfId="166"/>
    <cellStyle name="Normal 4 5 3" xfId="167"/>
    <cellStyle name="Normal 4 5 3 2" xfId="168"/>
    <cellStyle name="Normal 4 6" xfId="169"/>
    <cellStyle name="Normal 4 7" xfId="170"/>
    <cellStyle name="Normal 4 7 2" xfId="171"/>
    <cellStyle name="Normal 42" xfId="172"/>
    <cellStyle name="Normal 5" xfId="173"/>
    <cellStyle name="Normal 5 2" xfId="174"/>
    <cellStyle name="Normal 5 2 2" xfId="175"/>
    <cellStyle name="Normal 6" xfId="176"/>
    <cellStyle name="Normal 6 2" xfId="177"/>
    <cellStyle name="Normal 6 3" xfId="178"/>
    <cellStyle name="Normal 6 4" xfId="179"/>
    <cellStyle name="Normal 6 4 2" xfId="180"/>
    <cellStyle name="Normal 7" xfId="181"/>
    <cellStyle name="Normal 8" xfId="182"/>
    <cellStyle name="Normal 8 2" xfId="183"/>
    <cellStyle name="Normal 9" xfId="184"/>
    <cellStyle name="Normal 9 2" xfId="185"/>
    <cellStyle name="Note 2" xfId="186"/>
    <cellStyle name="Note 2 2" xfId="187"/>
    <cellStyle name="Note 2 2 2" xfId="188"/>
    <cellStyle name="Note 2 3" xfId="189"/>
    <cellStyle name="Percent 2" xfId="190"/>
    <cellStyle name="Percent 2 2" xfId="191"/>
    <cellStyle name="Style 1" xfId="192"/>
    <cellStyle name="Style 1 2" xfId="19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" name="Picture 1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" name="Picture 2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4" name="Picture 3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5" name="Picture 4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6" name="Picture 5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7" name="Picture 6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8" name="Picture 7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9" name="Picture 8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0" name="Picture 9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1" name="Picture 10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2" name="Picture 11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3" name="Picture 12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4" name="Picture 13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5" name="Picture 14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6" name="Picture 15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7" name="Picture 16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8" name="Picture 17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9" name="Picture 18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0" name="Picture 19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1" name="Picture 20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2" name="Picture 21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3" name="Picture 22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4" name="Picture 23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5" name="Picture 24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6" name="Picture 25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7" name="Picture 26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8" name="Picture 27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9" name="Picture 28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0" name="Picture 29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1" name="Picture 30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2" name="Picture 31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3" name="Picture 32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4" name="Picture 33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5" name="Picture 34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6" name="Picture 35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7" name="Picture 36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T70"/>
  <sheetViews>
    <sheetView workbookViewId="0">
      <selection activeCell="G12" sqref="G12"/>
    </sheetView>
  </sheetViews>
  <sheetFormatPr defaultColWidth="9.14285714285714" defaultRowHeight="18.75"/>
  <cols>
    <col min="1" max="1" width="8.71428571428571" style="3" customWidth="1"/>
    <col min="2" max="2" width="7.71428571428571" style="4" customWidth="1"/>
    <col min="3" max="3" width="24.5714285714286" style="4" customWidth="1"/>
    <col min="4" max="4" width="20.8571428571429" style="4" customWidth="1"/>
    <col min="5" max="5" width="20.5714285714286" style="4" customWidth="1"/>
    <col min="6" max="6" width="9.57142857142857" style="4" hidden="1" customWidth="1"/>
    <col min="7" max="7" width="13.5714285714286" style="5" customWidth="1"/>
    <col min="8" max="8" width="19.7142857142857" style="5" customWidth="1"/>
    <col min="9" max="9" width="10.7142857142857" style="4" hidden="1" customWidth="1"/>
    <col min="10" max="10" width="19.8571428571429" style="4" customWidth="1"/>
    <col min="11" max="11" width="14.4285714285714" style="3" customWidth="1"/>
    <col min="12" max="12" width="13.5714285714286" style="3" customWidth="1"/>
    <col min="13" max="13" width="16.1428571428571" style="3" customWidth="1"/>
    <col min="14" max="14" width="9.14285714285714" style="3"/>
    <col min="15" max="15" width="12.8571428571429" style="3" customWidth="1"/>
    <col min="16" max="16" width="11.5714285714286" style="3" customWidth="1"/>
    <col min="17" max="17" width="13.4285714285714" style="3" customWidth="1"/>
    <col min="18" max="19" width="9.14285714285714" style="3"/>
    <col min="20" max="20" width="12.8571428571429" style="3" customWidth="1"/>
    <col min="21" max="16384" width="9.14285714285714" style="3"/>
  </cols>
  <sheetData>
    <row r="2" ht="21" spans="2:7">
      <c r="B2" s="6"/>
      <c r="C2" s="6"/>
      <c r="D2" s="7" t="s">
        <v>0</v>
      </c>
      <c r="E2" s="8"/>
      <c r="G2" s="444" t="s">
        <v>1</v>
      </c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s="1" customFormat="1" spans="2:10">
      <c r="B4" s="11" t="s">
        <v>11</v>
      </c>
      <c r="C4" s="12"/>
      <c r="D4" s="12"/>
      <c r="E4" s="12"/>
      <c r="F4" s="12"/>
      <c r="G4" s="12"/>
      <c r="H4" s="12"/>
      <c r="I4" s="12"/>
      <c r="J4" s="36"/>
    </row>
    <row r="5" spans="2:10">
      <c r="B5" s="13">
        <v>1</v>
      </c>
      <c r="C5" s="15" t="s">
        <v>12</v>
      </c>
      <c r="D5" s="15" t="s">
        <v>13</v>
      </c>
      <c r="E5" s="13" t="s">
        <v>14</v>
      </c>
      <c r="F5" s="13" t="s">
        <v>15</v>
      </c>
      <c r="G5" s="16">
        <v>7128</v>
      </c>
      <c r="H5" s="26" t="s">
        <v>9</v>
      </c>
      <c r="I5" s="16"/>
      <c r="J5" s="16"/>
    </row>
    <row r="6" spans="2:10">
      <c r="B6" s="13">
        <v>2</v>
      </c>
      <c r="C6" s="14"/>
      <c r="D6" s="14"/>
      <c r="E6" s="13" t="s">
        <v>16</v>
      </c>
      <c r="F6" s="13" t="s">
        <v>15</v>
      </c>
      <c r="G6" s="16">
        <v>60725</v>
      </c>
      <c r="H6" s="17"/>
      <c r="I6" s="16"/>
      <c r="J6" s="16"/>
    </row>
    <row r="7" spans="2:10">
      <c r="B7" s="13">
        <v>3</v>
      </c>
      <c r="C7" s="14"/>
      <c r="D7" s="18"/>
      <c r="E7" s="13" t="s">
        <v>17</v>
      </c>
      <c r="F7" s="13" t="s">
        <v>15</v>
      </c>
      <c r="G7" s="16">
        <v>2003</v>
      </c>
      <c r="H7" s="17"/>
      <c r="I7" s="16"/>
      <c r="J7" s="16"/>
    </row>
    <row r="8" spans="2:10">
      <c r="B8" s="13">
        <v>4</v>
      </c>
      <c r="C8" s="14"/>
      <c r="D8" s="15" t="s">
        <v>18</v>
      </c>
      <c r="E8" s="13" t="s">
        <v>19</v>
      </c>
      <c r="F8" s="13" t="s">
        <v>15</v>
      </c>
      <c r="G8" s="16">
        <v>1023</v>
      </c>
      <c r="H8" s="17"/>
      <c r="I8" s="16"/>
      <c r="J8" s="16"/>
    </row>
    <row r="9" spans="2:10">
      <c r="B9" s="13">
        <v>5</v>
      </c>
      <c r="C9" s="14"/>
      <c r="D9" s="14"/>
      <c r="E9" s="13" t="s">
        <v>16</v>
      </c>
      <c r="F9" s="13" t="s">
        <v>15</v>
      </c>
      <c r="G9" s="16">
        <v>131624</v>
      </c>
      <c r="H9" s="17"/>
      <c r="I9" s="16"/>
      <c r="J9" s="16"/>
    </row>
    <row r="10" spans="2:10">
      <c r="B10" s="13">
        <v>6</v>
      </c>
      <c r="C10" s="14"/>
      <c r="D10" s="14"/>
      <c r="E10" s="13" t="s">
        <v>20</v>
      </c>
      <c r="F10" s="13" t="s">
        <v>15</v>
      </c>
      <c r="G10" s="16">
        <v>453</v>
      </c>
      <c r="H10" s="17"/>
      <c r="I10" s="16"/>
      <c r="J10" s="16"/>
    </row>
    <row r="11" spans="2:10">
      <c r="B11" s="13">
        <v>7</v>
      </c>
      <c r="C11" s="18"/>
      <c r="D11" s="18"/>
      <c r="E11" s="13">
        <v>4077955555</v>
      </c>
      <c r="F11" s="13" t="s">
        <v>15</v>
      </c>
      <c r="G11" s="16">
        <v>2426</v>
      </c>
      <c r="H11" s="19"/>
      <c r="I11" s="16"/>
      <c r="J11" s="16"/>
    </row>
    <row r="12" spans="2:10">
      <c r="B12" s="13"/>
      <c r="C12" s="30" t="s">
        <v>21</v>
      </c>
      <c r="D12" s="13"/>
      <c r="E12" s="13"/>
      <c r="F12" s="13"/>
      <c r="G12" s="22">
        <f>SUM(G5:G11)</f>
        <v>205382</v>
      </c>
      <c r="H12" s="16"/>
      <c r="I12" s="16"/>
      <c r="J12" s="16"/>
    </row>
    <row r="13" spans="2:10">
      <c r="B13" s="13">
        <v>1</v>
      </c>
      <c r="C13" s="15" t="s">
        <v>12</v>
      </c>
      <c r="D13" s="15" t="s">
        <v>13</v>
      </c>
      <c r="E13" s="13" t="s">
        <v>22</v>
      </c>
      <c r="F13" s="13" t="s">
        <v>15</v>
      </c>
      <c r="G13" s="16">
        <v>2515</v>
      </c>
      <c r="H13" s="26" t="s">
        <v>23</v>
      </c>
      <c r="I13" s="16"/>
      <c r="J13" s="16"/>
    </row>
    <row r="14" spans="2:20">
      <c r="B14" s="13">
        <v>2</v>
      </c>
      <c r="C14" s="14"/>
      <c r="D14" s="14"/>
      <c r="E14" s="13" t="s">
        <v>24</v>
      </c>
      <c r="F14" s="13" t="s">
        <v>15</v>
      </c>
      <c r="G14" s="16">
        <v>651</v>
      </c>
      <c r="H14" s="17"/>
      <c r="I14" s="16"/>
      <c r="J14" s="16"/>
      <c r="K14" s="442"/>
      <c r="L14" s="443"/>
      <c r="M14" s="443"/>
      <c r="N14" s="443"/>
      <c r="O14" s="443"/>
      <c r="P14" s="442"/>
      <c r="Q14" s="443"/>
      <c r="R14" s="443"/>
      <c r="S14" s="443"/>
      <c r="T14" s="443"/>
    </row>
    <row r="15" spans="2:10">
      <c r="B15" s="13">
        <v>3</v>
      </c>
      <c r="C15" s="14"/>
      <c r="D15" s="14"/>
      <c r="E15" s="13" t="s">
        <v>25</v>
      </c>
      <c r="F15" s="13" t="s">
        <v>15</v>
      </c>
      <c r="G15" s="16">
        <v>3659</v>
      </c>
      <c r="H15" s="17"/>
      <c r="I15" s="16"/>
      <c r="J15" s="16"/>
    </row>
    <row r="16" spans="2:10">
      <c r="B16" s="13">
        <v>4</v>
      </c>
      <c r="C16" s="14"/>
      <c r="D16" s="14"/>
      <c r="E16" s="13">
        <v>7824944444</v>
      </c>
      <c r="F16" s="13" t="s">
        <v>15</v>
      </c>
      <c r="G16" s="16">
        <v>1923</v>
      </c>
      <c r="H16" s="17"/>
      <c r="I16" s="16"/>
      <c r="J16" s="16"/>
    </row>
    <row r="17" spans="2:10">
      <c r="B17" s="13">
        <v>5</v>
      </c>
      <c r="C17" s="14"/>
      <c r="D17" s="14"/>
      <c r="E17" s="13">
        <v>9390886511</v>
      </c>
      <c r="F17" s="13" t="s">
        <v>15</v>
      </c>
      <c r="G17" s="16">
        <v>938</v>
      </c>
      <c r="H17" s="17"/>
      <c r="I17" s="16"/>
      <c r="J17" s="16"/>
    </row>
    <row r="18" spans="2:10">
      <c r="B18" s="13">
        <v>6</v>
      </c>
      <c r="C18" s="14"/>
      <c r="D18" s="14"/>
      <c r="E18" s="13" t="s">
        <v>26</v>
      </c>
      <c r="F18" s="13" t="s">
        <v>15</v>
      </c>
      <c r="G18" s="16">
        <v>669</v>
      </c>
      <c r="H18" s="17"/>
      <c r="I18" s="16"/>
      <c r="J18" s="16"/>
    </row>
    <row r="19" spans="2:10">
      <c r="B19" s="13">
        <v>7</v>
      </c>
      <c r="C19" s="18"/>
      <c r="D19" s="18"/>
      <c r="E19" s="13" t="s">
        <v>27</v>
      </c>
      <c r="F19" s="13" t="s">
        <v>15</v>
      </c>
      <c r="G19" s="16">
        <v>2261</v>
      </c>
      <c r="H19" s="19"/>
      <c r="I19" s="16"/>
      <c r="J19" s="16"/>
    </row>
    <row r="20" spans="2:10">
      <c r="B20" s="13"/>
      <c r="C20" s="30" t="s">
        <v>21</v>
      </c>
      <c r="D20" s="13"/>
      <c r="E20" s="13"/>
      <c r="F20" s="13"/>
      <c r="G20" s="22">
        <f>SUM(G13:G19)</f>
        <v>12616</v>
      </c>
      <c r="H20" s="34"/>
      <c r="I20" s="16"/>
      <c r="J20" s="16"/>
    </row>
    <row r="21" spans="2:12">
      <c r="B21" s="13">
        <v>1</v>
      </c>
      <c r="C21" s="15" t="s">
        <v>12</v>
      </c>
      <c r="D21" s="15" t="s">
        <v>28</v>
      </c>
      <c r="E21" s="13" t="s">
        <v>29</v>
      </c>
      <c r="F21" s="13" t="s">
        <v>15</v>
      </c>
      <c r="G21" s="16">
        <v>293</v>
      </c>
      <c r="H21" s="26" t="s">
        <v>30</v>
      </c>
      <c r="I21" s="34"/>
      <c r="J21" s="211"/>
      <c r="K21" s="101"/>
      <c r="L21" s="101"/>
    </row>
    <row r="22" spans="2:12">
      <c r="B22" s="13">
        <v>2</v>
      </c>
      <c r="C22" s="14"/>
      <c r="D22" s="18"/>
      <c r="E22" s="13" t="s">
        <v>31</v>
      </c>
      <c r="F22" s="13" t="s">
        <v>15</v>
      </c>
      <c r="G22" s="16">
        <v>1073</v>
      </c>
      <c r="H22" s="17"/>
      <c r="I22" s="16"/>
      <c r="J22" s="211"/>
      <c r="K22" s="101"/>
      <c r="L22" s="101"/>
    </row>
    <row r="23" spans="2:12">
      <c r="B23" s="13">
        <v>3</v>
      </c>
      <c r="C23" s="14"/>
      <c r="D23" s="52">
        <v>2016</v>
      </c>
      <c r="E23" s="13" t="s">
        <v>32</v>
      </c>
      <c r="F23" s="13" t="s">
        <v>15</v>
      </c>
      <c r="G23" s="34">
        <v>979</v>
      </c>
      <c r="H23" s="17"/>
      <c r="I23" s="16"/>
      <c r="J23" s="211"/>
      <c r="K23" s="101"/>
      <c r="L23" s="101"/>
    </row>
    <row r="24" spans="2:10">
      <c r="B24" s="13">
        <v>4</v>
      </c>
      <c r="C24" s="18"/>
      <c r="D24" s="13" t="s">
        <v>13</v>
      </c>
      <c r="E24" s="13" t="s">
        <v>33</v>
      </c>
      <c r="F24" s="13" t="s">
        <v>15</v>
      </c>
      <c r="G24" s="16">
        <v>2009</v>
      </c>
      <c r="H24" s="19"/>
      <c r="I24" s="16"/>
      <c r="J24" s="16"/>
    </row>
    <row r="25" spans="2:10">
      <c r="B25" s="13"/>
      <c r="C25" s="30" t="s">
        <v>21</v>
      </c>
      <c r="D25" s="13"/>
      <c r="E25" s="13"/>
      <c r="F25" s="13"/>
      <c r="G25" s="22">
        <f>SUM(G21:G24)</f>
        <v>4354</v>
      </c>
      <c r="H25" s="16"/>
      <c r="I25" s="16"/>
      <c r="J25" s="16"/>
    </row>
    <row r="26" spans="2:10">
      <c r="B26" s="13">
        <v>1</v>
      </c>
      <c r="C26" s="15" t="s">
        <v>12</v>
      </c>
      <c r="D26" s="15">
        <v>2016</v>
      </c>
      <c r="E26" s="52" t="s">
        <v>34</v>
      </c>
      <c r="F26" s="13" t="s">
        <v>15</v>
      </c>
      <c r="G26" s="52">
        <v>581</v>
      </c>
      <c r="H26" s="26" t="s">
        <v>35</v>
      </c>
      <c r="I26" s="34"/>
      <c r="J26" s="34"/>
    </row>
    <row r="27" spans="2:10">
      <c r="B27" s="13">
        <v>2</v>
      </c>
      <c r="C27" s="14"/>
      <c r="D27" s="14"/>
      <c r="E27" s="52" t="s">
        <v>36</v>
      </c>
      <c r="F27" s="13" t="s">
        <v>15</v>
      </c>
      <c r="G27" s="52">
        <v>1058</v>
      </c>
      <c r="H27" s="17"/>
      <c r="I27" s="34"/>
      <c r="J27" s="34"/>
    </row>
    <row r="28" spans="2:10">
      <c r="B28" s="13">
        <v>3</v>
      </c>
      <c r="C28" s="14"/>
      <c r="D28" s="14"/>
      <c r="E28" s="52" t="s">
        <v>37</v>
      </c>
      <c r="F28" s="13" t="s">
        <v>15</v>
      </c>
      <c r="G28" s="52">
        <v>3350</v>
      </c>
      <c r="H28" s="17"/>
      <c r="I28" s="34"/>
      <c r="J28" s="34"/>
    </row>
    <row r="29" spans="2:10">
      <c r="B29" s="13">
        <v>4</v>
      </c>
      <c r="C29" s="14"/>
      <c r="D29" s="14"/>
      <c r="E29" s="52" t="s">
        <v>38</v>
      </c>
      <c r="F29" s="13" t="s">
        <v>15</v>
      </c>
      <c r="G29" s="52">
        <v>1462</v>
      </c>
      <c r="H29" s="17"/>
      <c r="I29" s="34"/>
      <c r="J29" s="34"/>
    </row>
    <row r="30" spans="2:10">
      <c r="B30" s="13">
        <v>5</v>
      </c>
      <c r="C30" s="14"/>
      <c r="D30" s="14"/>
      <c r="E30" s="13" t="s">
        <v>39</v>
      </c>
      <c r="F30" s="13" t="s">
        <v>15</v>
      </c>
      <c r="G30" s="34">
        <v>1278</v>
      </c>
      <c r="H30" s="17"/>
      <c r="I30" s="34"/>
      <c r="J30" s="34"/>
    </row>
    <row r="31" spans="2:10">
      <c r="B31" s="13">
        <v>6</v>
      </c>
      <c r="C31" s="14"/>
      <c r="D31" s="14"/>
      <c r="E31" s="13" t="s">
        <v>40</v>
      </c>
      <c r="F31" s="13" t="s">
        <v>15</v>
      </c>
      <c r="G31" s="34">
        <v>10951</v>
      </c>
      <c r="H31" s="17"/>
      <c r="I31" s="34"/>
      <c r="J31" s="34"/>
    </row>
    <row r="32" spans="2:10">
      <c r="B32" s="13">
        <v>7</v>
      </c>
      <c r="C32" s="14"/>
      <c r="D32" s="14"/>
      <c r="E32" s="13" t="s">
        <v>41</v>
      </c>
      <c r="F32" s="13" t="s">
        <v>15</v>
      </c>
      <c r="G32" s="34">
        <v>1673</v>
      </c>
      <c r="H32" s="17"/>
      <c r="I32" s="34"/>
      <c r="J32" s="34"/>
    </row>
    <row r="33" spans="2:10">
      <c r="B33" s="13">
        <v>8</v>
      </c>
      <c r="C33" s="14"/>
      <c r="D33" s="14"/>
      <c r="E33" s="13" t="s">
        <v>42</v>
      </c>
      <c r="F33" s="13" t="s">
        <v>15</v>
      </c>
      <c r="G33" s="34">
        <v>10852</v>
      </c>
      <c r="H33" s="17"/>
      <c r="I33" s="34"/>
      <c r="J33" s="34"/>
    </row>
    <row r="34" spans="2:10">
      <c r="B34" s="13">
        <v>9</v>
      </c>
      <c r="C34" s="14"/>
      <c r="D34" s="14"/>
      <c r="E34" s="13" t="s">
        <v>43</v>
      </c>
      <c r="F34" s="13" t="s">
        <v>15</v>
      </c>
      <c r="G34" s="34">
        <v>1376</v>
      </c>
      <c r="H34" s="17"/>
      <c r="I34" s="34"/>
      <c r="J34" s="34"/>
    </row>
    <row r="35" spans="2:10">
      <c r="B35" s="13">
        <v>10</v>
      </c>
      <c r="C35" s="14"/>
      <c r="D35" s="14"/>
      <c r="E35" s="437" t="s">
        <v>44</v>
      </c>
      <c r="F35" s="13" t="s">
        <v>15</v>
      </c>
      <c r="G35" s="34">
        <v>1849</v>
      </c>
      <c r="H35" s="17"/>
      <c r="I35" s="34"/>
      <c r="J35" s="34"/>
    </row>
    <row r="36" spans="2:10">
      <c r="B36" s="13">
        <v>11</v>
      </c>
      <c r="C36" s="14"/>
      <c r="D36" s="14"/>
      <c r="E36" s="437" t="s">
        <v>45</v>
      </c>
      <c r="F36" s="13" t="s">
        <v>15</v>
      </c>
      <c r="G36" s="34">
        <v>739</v>
      </c>
      <c r="H36" s="17"/>
      <c r="I36" s="34"/>
      <c r="J36" s="34"/>
    </row>
    <row r="37" spans="2:10">
      <c r="B37" s="13">
        <v>12</v>
      </c>
      <c r="C37" s="14"/>
      <c r="D37" s="14"/>
      <c r="E37" s="437" t="s">
        <v>46</v>
      </c>
      <c r="F37" s="13" t="s">
        <v>15</v>
      </c>
      <c r="G37" s="52">
        <v>322</v>
      </c>
      <c r="H37" s="17"/>
      <c r="I37" s="34"/>
      <c r="J37" s="34"/>
    </row>
    <row r="38" spans="2:10">
      <c r="B38" s="13">
        <v>13</v>
      </c>
      <c r="C38" s="14"/>
      <c r="D38" s="14"/>
      <c r="E38" s="437" t="s">
        <v>47</v>
      </c>
      <c r="F38" s="13" t="s">
        <v>15</v>
      </c>
      <c r="G38" s="52">
        <v>1484</v>
      </c>
      <c r="H38" s="17"/>
      <c r="I38" s="34"/>
      <c r="J38" s="34"/>
    </row>
    <row r="39" spans="2:10">
      <c r="B39" s="13">
        <v>14</v>
      </c>
      <c r="C39" s="14"/>
      <c r="D39" s="14"/>
      <c r="E39" s="437" t="s">
        <v>48</v>
      </c>
      <c r="F39" s="13" t="s">
        <v>15</v>
      </c>
      <c r="G39" s="52">
        <v>335</v>
      </c>
      <c r="H39" s="17"/>
      <c r="I39" s="34"/>
      <c r="J39" s="34"/>
    </row>
    <row r="40" spans="2:10">
      <c r="B40" s="13">
        <v>15</v>
      </c>
      <c r="C40" s="14"/>
      <c r="D40" s="14"/>
      <c r="E40" s="13" t="s">
        <v>49</v>
      </c>
      <c r="F40" s="13" t="s">
        <v>15</v>
      </c>
      <c r="G40" s="52">
        <v>322</v>
      </c>
      <c r="H40" s="17"/>
      <c r="I40" s="34"/>
      <c r="J40" s="34"/>
    </row>
    <row r="41" spans="2:10">
      <c r="B41" s="13">
        <v>16</v>
      </c>
      <c r="C41" s="14"/>
      <c r="D41" s="14"/>
      <c r="E41" s="13" t="s">
        <v>50</v>
      </c>
      <c r="F41" s="13" t="s">
        <v>15</v>
      </c>
      <c r="G41" s="34">
        <v>3098</v>
      </c>
      <c r="H41" s="17"/>
      <c r="I41" s="34"/>
      <c r="J41" s="34"/>
    </row>
    <row r="42" spans="2:10">
      <c r="B42" s="13">
        <v>17</v>
      </c>
      <c r="C42" s="14"/>
      <c r="D42" s="14"/>
      <c r="E42" s="13" t="s">
        <v>51</v>
      </c>
      <c r="F42" s="13" t="s">
        <v>15</v>
      </c>
      <c r="G42" s="34">
        <v>2649</v>
      </c>
      <c r="H42" s="17"/>
      <c r="I42" s="34"/>
      <c r="J42" s="34"/>
    </row>
    <row r="43" spans="2:10">
      <c r="B43" s="13">
        <v>18</v>
      </c>
      <c r="C43" s="14"/>
      <c r="D43" s="14"/>
      <c r="E43" s="52" t="s">
        <v>52</v>
      </c>
      <c r="F43" s="13" t="s">
        <v>15</v>
      </c>
      <c r="G43" s="52">
        <v>562</v>
      </c>
      <c r="H43" s="17"/>
      <c r="I43" s="16"/>
      <c r="J43" s="52"/>
    </row>
    <row r="44" spans="2:10">
      <c r="B44" s="13">
        <v>19</v>
      </c>
      <c r="C44" s="14"/>
      <c r="D44" s="14"/>
      <c r="E44" s="52" t="s">
        <v>48</v>
      </c>
      <c r="F44" s="13" t="s">
        <v>15</v>
      </c>
      <c r="G44" s="52">
        <v>605</v>
      </c>
      <c r="H44" s="17"/>
      <c r="I44" s="13"/>
      <c r="J44" s="52"/>
    </row>
    <row r="45" spans="2:10">
      <c r="B45" s="13">
        <v>20</v>
      </c>
      <c r="C45" s="18"/>
      <c r="D45" s="18"/>
      <c r="E45" s="437" t="s">
        <v>53</v>
      </c>
      <c r="F45" s="13" t="s">
        <v>15</v>
      </c>
      <c r="G45" s="34">
        <v>185</v>
      </c>
      <c r="H45" s="19"/>
      <c r="I45" s="16"/>
      <c r="J45" s="52"/>
    </row>
    <row r="46" ht="21" spans="2:10">
      <c r="B46" s="20"/>
      <c r="C46" s="30" t="s">
        <v>21</v>
      </c>
      <c r="D46" s="13"/>
      <c r="E46" s="13"/>
      <c r="F46" s="13"/>
      <c r="G46" s="22">
        <f>SUM(G26:G45)</f>
        <v>44731</v>
      </c>
      <c r="H46" s="16"/>
      <c r="I46" s="16"/>
      <c r="J46" s="16"/>
    </row>
    <row r="47" s="2" customFormat="1" spans="2:10">
      <c r="B47" s="30">
        <f>B45+B24+B19+B11</f>
        <v>38</v>
      </c>
      <c r="C47" s="30" t="s">
        <v>54</v>
      </c>
      <c r="D47" s="31"/>
      <c r="E47" s="31"/>
      <c r="F47" s="31"/>
      <c r="G47" s="32">
        <f>G46+G25+G20+G12</f>
        <v>267083</v>
      </c>
      <c r="H47" s="40"/>
      <c r="I47" s="40"/>
      <c r="J47" s="40"/>
    </row>
    <row r="48" ht="26.25" spans="2:10">
      <c r="B48" s="438" t="s">
        <v>55</v>
      </c>
      <c r="C48" s="438"/>
      <c r="D48" s="438"/>
      <c r="E48" s="438"/>
      <c r="F48" s="438"/>
      <c r="G48" s="438"/>
      <c r="H48" s="438"/>
      <c r="I48" s="438"/>
      <c r="J48" s="16"/>
    </row>
    <row r="49" s="114" customFormat="1" ht="21" spans="2:10">
      <c r="B49" s="439">
        <v>1</v>
      </c>
      <c r="C49" s="439" t="s">
        <v>12</v>
      </c>
      <c r="D49" s="439">
        <v>2016</v>
      </c>
      <c r="E49" s="439" t="s">
        <v>56</v>
      </c>
      <c r="F49" s="24" t="s">
        <v>15</v>
      </c>
      <c r="G49" s="440">
        <v>9096</v>
      </c>
      <c r="H49" s="16" t="s">
        <v>35</v>
      </c>
      <c r="I49" s="143"/>
      <c r="J49" s="152"/>
    </row>
    <row r="50" ht="21" spans="2:10">
      <c r="B50" s="20"/>
      <c r="C50" s="30" t="s">
        <v>21</v>
      </c>
      <c r="D50" s="13"/>
      <c r="E50" s="13"/>
      <c r="F50" s="13"/>
      <c r="G50" s="22">
        <f>SUM(G49)</f>
        <v>9096</v>
      </c>
      <c r="H50" s="16"/>
      <c r="I50" s="16"/>
      <c r="J50" s="16"/>
    </row>
    <row r="51" spans="2:10">
      <c r="B51" s="13"/>
      <c r="C51" s="13"/>
      <c r="D51" s="13"/>
      <c r="E51" s="13"/>
      <c r="F51" s="13"/>
      <c r="G51" s="22"/>
      <c r="H51" s="16"/>
      <c r="I51" s="16"/>
      <c r="J51" s="16"/>
    </row>
    <row r="52" spans="2:10">
      <c r="B52" s="441" t="s">
        <v>57</v>
      </c>
      <c r="C52" s="441"/>
      <c r="D52" s="441"/>
      <c r="E52" s="441"/>
      <c r="F52" s="441"/>
      <c r="G52" s="441"/>
      <c r="H52" s="441"/>
      <c r="I52" s="441"/>
      <c r="J52" s="16"/>
    </row>
    <row r="53" ht="21" spans="2:10">
      <c r="B53" s="24">
        <v>1</v>
      </c>
      <c r="C53" s="24" t="s">
        <v>12</v>
      </c>
      <c r="D53" s="24" t="s">
        <v>18</v>
      </c>
      <c r="E53" s="24" t="s">
        <v>58</v>
      </c>
      <c r="F53" s="24" t="s">
        <v>15</v>
      </c>
      <c r="G53" s="316">
        <v>3362</v>
      </c>
      <c r="H53" s="24" t="s">
        <v>30</v>
      </c>
      <c r="I53" s="208"/>
      <c r="J53" s="16"/>
    </row>
    <row r="54" ht="21" spans="2:10">
      <c r="B54" s="24"/>
      <c r="C54" s="30" t="s">
        <v>21</v>
      </c>
      <c r="D54" s="24"/>
      <c r="E54" s="24"/>
      <c r="F54" s="24"/>
      <c r="G54" s="317">
        <f>SUM(G53)</f>
        <v>3362</v>
      </c>
      <c r="H54" s="24"/>
      <c r="I54" s="318"/>
      <c r="J54" s="16"/>
    </row>
    <row r="55" spans="2:10">
      <c r="B55" s="21">
        <f>B53+B49+B47</f>
        <v>40</v>
      </c>
      <c r="C55" s="13"/>
      <c r="D55" s="13"/>
      <c r="E55" s="13"/>
      <c r="F55" s="13"/>
      <c r="G55" s="22">
        <f>G54+G50+G47</f>
        <v>279541</v>
      </c>
      <c r="H55" s="16"/>
      <c r="I55" s="16"/>
      <c r="J55" s="16"/>
    </row>
    <row r="57" spans="2:7">
      <c r="B57" s="4" t="e">
        <f>B55+BEGURU!#REF!+'Clctn G.pet'!#REF!+SMH!#REF!+hsd!#REF!</f>
        <v>#REF!</v>
      </c>
      <c r="G57" s="5" t="e">
        <f>G55+BEGURU!#REF!+'Clctn G.pet'!#REF!+SMH!#REF!+hsd!#REF!</f>
        <v>#REF!</v>
      </c>
    </row>
    <row r="58" hidden="1" spans="2:5">
      <c r="B58" s="13">
        <v>1</v>
      </c>
      <c r="C58" s="16" t="s">
        <v>9</v>
      </c>
      <c r="D58" s="13" t="e">
        <f>#REF!</f>
        <v>#REF!</v>
      </c>
      <c r="E58" s="16" t="e">
        <f>#REF!</f>
        <v>#REF!</v>
      </c>
    </row>
    <row r="59" hidden="1" spans="2:5">
      <c r="B59" s="13">
        <v>2</v>
      </c>
      <c r="C59" s="16" t="s">
        <v>59</v>
      </c>
      <c r="D59" s="13" t="e">
        <f>#REF!</f>
        <v>#REF!</v>
      </c>
      <c r="E59" s="16" t="e">
        <f>#REF!</f>
        <v>#REF!</v>
      </c>
    </row>
    <row r="60" hidden="1" spans="2:5">
      <c r="B60" s="13">
        <v>3</v>
      </c>
      <c r="C60" s="34" t="s">
        <v>23</v>
      </c>
      <c r="D60" s="13" t="e">
        <f>#REF!</f>
        <v>#REF!</v>
      </c>
      <c r="E60" s="16" t="e">
        <f>#REF!</f>
        <v>#REF!</v>
      </c>
    </row>
    <row r="61" hidden="1" spans="2:5">
      <c r="B61" s="13">
        <v>4</v>
      </c>
      <c r="C61" s="16" t="s">
        <v>30</v>
      </c>
      <c r="D61" s="13">
        <f>B24</f>
        <v>4</v>
      </c>
      <c r="E61" s="16" t="e">
        <f>#REF!</f>
        <v>#REF!</v>
      </c>
    </row>
    <row r="62" hidden="1" spans="2:5">
      <c r="B62" s="13">
        <v>5</v>
      </c>
      <c r="C62" s="16" t="s">
        <v>35</v>
      </c>
      <c r="D62" s="13" t="e">
        <f>#REF!</f>
        <v>#REF!</v>
      </c>
      <c r="E62" s="16" t="e">
        <f>#REF!</f>
        <v>#REF!</v>
      </c>
    </row>
    <row r="63" hidden="1" spans="2:5">
      <c r="B63" s="13">
        <v>6</v>
      </c>
      <c r="C63" s="16" t="s">
        <v>60</v>
      </c>
      <c r="D63" s="13" t="e">
        <f>#REF!</f>
        <v>#REF!</v>
      </c>
      <c r="E63" s="16" t="e">
        <f>#REF!</f>
        <v>#REF!</v>
      </c>
    </row>
    <row r="64" hidden="1" spans="2:5">
      <c r="B64" s="21" t="s">
        <v>61</v>
      </c>
      <c r="C64" s="21"/>
      <c r="D64" s="21" t="e">
        <f>SUM(D58:D63)</f>
        <v>#REF!</v>
      </c>
      <c r="E64" s="22" t="e">
        <f>SUM(E58:E63)</f>
        <v>#REF!</v>
      </c>
    </row>
    <row r="68" spans="7:7">
      <c r="G68" s="35"/>
    </row>
    <row r="70" spans="3:3">
      <c r="C70" s="35"/>
    </row>
  </sheetData>
  <autoFilter ref="B3:T55">
    <extLst/>
  </autoFilter>
  <sortState ref="B347:H419">
    <sortCondition ref="D347:D419"/>
  </sortState>
  <mergeCells count="17">
    <mergeCell ref="B4:J4"/>
    <mergeCell ref="B48:I48"/>
    <mergeCell ref="B52:I52"/>
    <mergeCell ref="B64:C64"/>
    <mergeCell ref="C5:C11"/>
    <mergeCell ref="C13:C19"/>
    <mergeCell ref="C21:C24"/>
    <mergeCell ref="C26:C45"/>
    <mergeCell ref="D5:D7"/>
    <mergeCell ref="D8:D11"/>
    <mergeCell ref="D13:D19"/>
    <mergeCell ref="D21:D22"/>
    <mergeCell ref="D26:D45"/>
    <mergeCell ref="H5:H11"/>
    <mergeCell ref="H13:H19"/>
    <mergeCell ref="H21:H24"/>
    <mergeCell ref="H26:H45"/>
  </mergeCells>
  <printOptions horizontalCentered="1"/>
  <pageMargins left="0.118110236220472" right="0.118110236220472" top="0.354330708661417" bottom="0.354330708661417" header="0.31496062992126" footer="0.31496062992126"/>
  <pageSetup paperSize="9" scale="79" fitToHeight="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151"/>
  <sheetViews>
    <sheetView workbookViewId="0">
      <selection activeCell="A1" sqref="A1"/>
    </sheetView>
  </sheetViews>
  <sheetFormatPr defaultColWidth="9.14285714285714" defaultRowHeight="18.75"/>
  <cols>
    <col min="1" max="1" width="9.14285714285714" style="114"/>
    <col min="2" max="2" width="7.71428571428571" style="115" customWidth="1"/>
    <col min="3" max="3" width="11.4285714285714" style="185" customWidth="1"/>
    <col min="4" max="4" width="24.5714285714286" style="186" customWidth="1"/>
    <col min="5" max="5" width="12.8571428571429" style="115" customWidth="1"/>
    <col min="6" max="6" width="12.1428571428571" style="187" customWidth="1"/>
    <col min="7" max="7" width="22.1428571428571" style="187" customWidth="1"/>
    <col min="8" max="8" width="14.8571428571429" style="188" customWidth="1"/>
    <col min="9" max="9" width="15.5714285714286" style="114" customWidth="1"/>
    <col min="10" max="10" width="10.7142857142857" style="114" customWidth="1"/>
    <col min="11" max="11" width="14.5714285714286" style="114" customWidth="1"/>
    <col min="12" max="12" width="12.1428571428571" style="114" customWidth="1"/>
    <col min="13" max="13" width="12" style="114" customWidth="1"/>
    <col min="14" max="14" width="8.85714285714286" style="114" customWidth="1"/>
    <col min="15" max="16384" width="9.14285714285714" style="114"/>
  </cols>
  <sheetData>
    <row r="2" ht="21" spans="2:3">
      <c r="B2" s="200" t="s">
        <v>260</v>
      </c>
      <c r="C2" s="185" t="s">
        <v>641</v>
      </c>
    </row>
    <row r="3" spans="2:9">
      <c r="B3" s="201" t="s">
        <v>2</v>
      </c>
      <c r="C3" s="202" t="s">
        <v>5</v>
      </c>
      <c r="D3" s="203" t="s">
        <v>62</v>
      </c>
      <c r="E3" s="201" t="s">
        <v>6</v>
      </c>
      <c r="F3" s="204" t="s">
        <v>7</v>
      </c>
      <c r="G3" s="144" t="s">
        <v>642</v>
      </c>
      <c r="H3" s="204" t="s">
        <v>643</v>
      </c>
      <c r="I3" s="216" t="s">
        <v>644</v>
      </c>
    </row>
    <row r="4" spans="2:9">
      <c r="B4" s="143"/>
      <c r="C4" s="152"/>
      <c r="D4" s="210"/>
      <c r="E4" s="208"/>
      <c r="F4" s="215"/>
      <c r="G4" s="215"/>
      <c r="H4" s="144"/>
      <c r="I4" s="144"/>
    </row>
    <row r="5" spans="2:9">
      <c r="B5" s="143"/>
      <c r="C5" s="152"/>
      <c r="D5" s="210"/>
      <c r="E5" s="208"/>
      <c r="F5" s="215"/>
      <c r="G5" s="215"/>
      <c r="H5" s="144"/>
      <c r="I5" s="144"/>
    </row>
    <row r="6" spans="2:9">
      <c r="B6" s="143"/>
      <c r="C6" s="152"/>
      <c r="D6" s="210"/>
      <c r="E6" s="208"/>
      <c r="F6" s="204">
        <f>SUM(F4:F5)</f>
        <v>0</v>
      </c>
      <c r="G6" s="144"/>
      <c r="H6" s="144"/>
      <c r="I6" s="144"/>
    </row>
    <row r="7" spans="2:9">
      <c r="B7" s="143"/>
      <c r="C7" s="152"/>
      <c r="D7" s="210"/>
      <c r="E7" s="208"/>
      <c r="F7" s="204"/>
      <c r="G7" s="144"/>
      <c r="H7" s="144"/>
      <c r="I7" s="144"/>
    </row>
    <row r="16" spans="2:8">
      <c r="B16" s="114"/>
      <c r="C16" s="114"/>
      <c r="D16" s="114"/>
      <c r="E16" s="114"/>
      <c r="F16" s="114"/>
      <c r="G16" s="114"/>
      <c r="H16" s="114"/>
    </row>
    <row r="17" spans="2:8">
      <c r="B17" s="114"/>
      <c r="C17" s="114"/>
      <c r="D17" s="114"/>
      <c r="E17" s="114"/>
      <c r="F17" s="114"/>
      <c r="G17" s="114"/>
      <c r="H17" s="114"/>
    </row>
    <row r="18" spans="2:8">
      <c r="B18" s="114"/>
      <c r="C18" s="114"/>
      <c r="D18" s="114"/>
      <c r="E18" s="114"/>
      <c r="F18" s="114"/>
      <c r="G18" s="114"/>
      <c r="H18" s="114"/>
    </row>
    <row r="19" spans="2:8">
      <c r="B19" s="114"/>
      <c r="C19" s="114"/>
      <c r="D19" s="114"/>
      <c r="E19" s="114"/>
      <c r="F19" s="114"/>
      <c r="G19" s="114"/>
      <c r="H19" s="114"/>
    </row>
    <row r="20" spans="2:8">
      <c r="B20" s="114"/>
      <c r="C20" s="114"/>
      <c r="D20" s="114"/>
      <c r="E20" s="114"/>
      <c r="F20" s="114"/>
      <c r="G20" s="114"/>
      <c r="H20" s="114"/>
    </row>
    <row r="21" spans="2:8">
      <c r="B21" s="114"/>
      <c r="C21" s="114"/>
      <c r="D21" s="114"/>
      <c r="E21" s="114"/>
      <c r="F21" s="114"/>
      <c r="G21" s="114"/>
      <c r="H21" s="114"/>
    </row>
    <row r="22" spans="2:8">
      <c r="B22" s="114"/>
      <c r="C22" s="114"/>
      <c r="D22" s="114"/>
      <c r="E22" s="114"/>
      <c r="F22" s="114"/>
      <c r="G22" s="114"/>
      <c r="H22" s="114"/>
    </row>
    <row r="23" spans="2:8">
      <c r="B23" s="114"/>
      <c r="C23" s="114"/>
      <c r="D23" s="114"/>
      <c r="E23" s="114"/>
      <c r="F23" s="114"/>
      <c r="G23" s="114"/>
      <c r="H23" s="114"/>
    </row>
    <row r="24" spans="2:8">
      <c r="B24" s="114"/>
      <c r="C24" s="114"/>
      <c r="D24" s="114"/>
      <c r="E24" s="114"/>
      <c r="F24" s="114"/>
      <c r="G24" s="114"/>
      <c r="H24" s="114"/>
    </row>
    <row r="25" spans="2:8">
      <c r="B25" s="114"/>
      <c r="C25" s="114"/>
      <c r="D25" s="114"/>
      <c r="E25" s="114"/>
      <c r="F25" s="114"/>
      <c r="G25" s="114"/>
      <c r="H25" s="114"/>
    </row>
    <row r="26" spans="2:8">
      <c r="B26" s="114"/>
      <c r="C26" s="114"/>
      <c r="D26" s="114"/>
      <c r="E26" s="114"/>
      <c r="F26" s="114"/>
      <c r="G26" s="114"/>
      <c r="H26" s="114"/>
    </row>
    <row r="27" spans="2:8">
      <c r="B27" s="114"/>
      <c r="C27" s="114"/>
      <c r="D27" s="114"/>
      <c r="E27" s="114"/>
      <c r="F27" s="114"/>
      <c r="G27" s="114"/>
      <c r="H27" s="114"/>
    </row>
    <row r="28" spans="2:8">
      <c r="B28" s="114"/>
      <c r="C28" s="114"/>
      <c r="D28" s="114"/>
      <c r="E28" s="114"/>
      <c r="F28" s="114"/>
      <c r="G28" s="114"/>
      <c r="H28" s="114"/>
    </row>
    <row r="29" spans="2:8">
      <c r="B29" s="114"/>
      <c r="C29" s="114"/>
      <c r="D29" s="114"/>
      <c r="E29" s="114"/>
      <c r="F29" s="114"/>
      <c r="G29" s="114"/>
      <c r="H29" s="114"/>
    </row>
    <row r="30" spans="2:8">
      <c r="B30" s="114"/>
      <c r="C30" s="114"/>
      <c r="D30" s="114"/>
      <c r="E30" s="114"/>
      <c r="F30" s="114"/>
      <c r="G30" s="114"/>
      <c r="H30" s="114"/>
    </row>
    <row r="31" spans="2:8">
      <c r="B31" s="114"/>
      <c r="C31" s="114"/>
      <c r="D31" s="114"/>
      <c r="E31" s="114"/>
      <c r="F31" s="114"/>
      <c r="G31" s="114"/>
      <c r="H31" s="114"/>
    </row>
    <row r="32" spans="2:8">
      <c r="B32" s="114"/>
      <c r="C32" s="114"/>
      <c r="D32" s="114"/>
      <c r="E32" s="114"/>
      <c r="F32" s="114"/>
      <c r="G32" s="114"/>
      <c r="H32" s="114"/>
    </row>
    <row r="33" spans="2:8">
      <c r="B33" s="114"/>
      <c r="C33" s="114"/>
      <c r="D33" s="114"/>
      <c r="E33" s="114"/>
      <c r="F33" s="114"/>
      <c r="G33" s="114"/>
      <c r="H33" s="114"/>
    </row>
    <row r="34" spans="2:8">
      <c r="B34" s="114"/>
      <c r="C34" s="114"/>
      <c r="D34" s="114"/>
      <c r="E34" s="114"/>
      <c r="F34" s="114"/>
      <c r="G34" s="114"/>
      <c r="H34" s="114"/>
    </row>
    <row r="35" spans="2:8">
      <c r="B35" s="114"/>
      <c r="C35" s="114"/>
      <c r="D35" s="114"/>
      <c r="E35" s="114"/>
      <c r="F35" s="114"/>
      <c r="G35" s="114"/>
      <c r="H35" s="114"/>
    </row>
    <row r="36" spans="2:8">
      <c r="B36" s="114"/>
      <c r="C36" s="114"/>
      <c r="D36" s="114"/>
      <c r="E36" s="114"/>
      <c r="F36" s="114"/>
      <c r="G36" s="114"/>
      <c r="H36" s="114"/>
    </row>
    <row r="37" spans="2:8">
      <c r="B37" s="114"/>
      <c r="C37" s="114"/>
      <c r="D37" s="114"/>
      <c r="E37" s="114"/>
      <c r="F37" s="114"/>
      <c r="G37" s="114"/>
      <c r="H37" s="114"/>
    </row>
    <row r="38" spans="2:8">
      <c r="B38" s="114"/>
      <c r="C38" s="114"/>
      <c r="D38" s="114"/>
      <c r="E38" s="114"/>
      <c r="F38" s="114"/>
      <c r="G38" s="114"/>
      <c r="H38" s="114"/>
    </row>
    <row r="39" spans="2:8">
      <c r="B39" s="114"/>
      <c r="C39" s="114"/>
      <c r="D39" s="114"/>
      <c r="E39" s="114"/>
      <c r="F39" s="114"/>
      <c r="G39" s="114"/>
      <c r="H39" s="114"/>
    </row>
    <row r="40" spans="2:8">
      <c r="B40" s="114"/>
      <c r="C40" s="114"/>
      <c r="D40" s="114"/>
      <c r="E40" s="114"/>
      <c r="F40" s="114"/>
      <c r="G40" s="114"/>
      <c r="H40" s="114"/>
    </row>
    <row r="41" spans="2:8">
      <c r="B41" s="114"/>
      <c r="C41" s="114"/>
      <c r="D41" s="114"/>
      <c r="E41" s="114"/>
      <c r="F41" s="114"/>
      <c r="G41" s="114"/>
      <c r="H41" s="114"/>
    </row>
    <row r="42" spans="2:8">
      <c r="B42" s="114"/>
      <c r="C42" s="114"/>
      <c r="D42" s="114"/>
      <c r="E42" s="114"/>
      <c r="F42" s="114"/>
      <c r="G42" s="114"/>
      <c r="H42" s="114"/>
    </row>
    <row r="43" spans="2:8">
      <c r="B43" s="114"/>
      <c r="C43" s="114"/>
      <c r="D43" s="114"/>
      <c r="E43" s="114"/>
      <c r="F43" s="114"/>
      <c r="G43" s="114"/>
      <c r="H43" s="114"/>
    </row>
    <row r="44" spans="2:8">
      <c r="B44" s="114"/>
      <c r="C44" s="114"/>
      <c r="D44" s="114"/>
      <c r="E44" s="114"/>
      <c r="F44" s="114"/>
      <c r="G44" s="114"/>
      <c r="H44" s="114"/>
    </row>
    <row r="45" spans="2:8">
      <c r="B45" s="114"/>
      <c r="C45" s="114"/>
      <c r="D45" s="114"/>
      <c r="E45" s="114"/>
      <c r="F45" s="114"/>
      <c r="G45" s="114"/>
      <c r="H45" s="114"/>
    </row>
    <row r="46" spans="2:8">
      <c r="B46" s="114"/>
      <c r="C46" s="114"/>
      <c r="D46" s="114"/>
      <c r="E46" s="114"/>
      <c r="F46" s="114"/>
      <c r="G46" s="114"/>
      <c r="H46" s="114"/>
    </row>
    <row r="47" spans="2:8">
      <c r="B47" s="114"/>
      <c r="C47" s="114"/>
      <c r="D47" s="114"/>
      <c r="E47" s="114"/>
      <c r="F47" s="114"/>
      <c r="G47" s="114"/>
      <c r="H47" s="114"/>
    </row>
    <row r="48" spans="2:8">
      <c r="B48" s="114"/>
      <c r="C48" s="114"/>
      <c r="D48" s="114"/>
      <c r="E48" s="114"/>
      <c r="F48" s="114"/>
      <c r="G48" s="114"/>
      <c r="H48" s="114"/>
    </row>
    <row r="49" spans="2:8">
      <c r="B49" s="114"/>
      <c r="C49" s="114"/>
      <c r="D49" s="114"/>
      <c r="E49" s="114"/>
      <c r="F49" s="114"/>
      <c r="G49" s="114"/>
      <c r="H49" s="114"/>
    </row>
    <row r="50" spans="2:8">
      <c r="B50" s="114"/>
      <c r="C50" s="114"/>
      <c r="D50" s="114"/>
      <c r="E50" s="114"/>
      <c r="F50" s="114"/>
      <c r="G50" s="114"/>
      <c r="H50" s="114"/>
    </row>
    <row r="51" spans="2:8">
      <c r="B51" s="114"/>
      <c r="C51" s="114"/>
      <c r="D51" s="114"/>
      <c r="E51" s="114"/>
      <c r="F51" s="114"/>
      <c r="G51" s="114"/>
      <c r="H51" s="114"/>
    </row>
    <row r="52" spans="2:8">
      <c r="B52" s="114"/>
      <c r="C52" s="114"/>
      <c r="D52" s="114"/>
      <c r="E52" s="114"/>
      <c r="F52" s="114"/>
      <c r="G52" s="114"/>
      <c r="H52" s="114"/>
    </row>
    <row r="53" spans="2:8">
      <c r="B53" s="114"/>
      <c r="C53" s="114"/>
      <c r="D53" s="114"/>
      <c r="E53" s="114"/>
      <c r="F53" s="114"/>
      <c r="G53" s="114"/>
      <c r="H53" s="114"/>
    </row>
    <row r="54" spans="2:8">
      <c r="B54" s="114"/>
      <c r="C54" s="114"/>
      <c r="D54" s="114"/>
      <c r="E54" s="114"/>
      <c r="F54" s="114"/>
      <c r="G54" s="114"/>
      <c r="H54" s="114"/>
    </row>
    <row r="55" spans="2:8">
      <c r="B55" s="114"/>
      <c r="C55" s="114"/>
      <c r="D55" s="114"/>
      <c r="E55" s="114"/>
      <c r="F55" s="114"/>
      <c r="G55" s="114"/>
      <c r="H55" s="114"/>
    </row>
    <row r="56" spans="2:8">
      <c r="B56" s="114"/>
      <c r="C56" s="114"/>
      <c r="D56" s="114"/>
      <c r="E56" s="114"/>
      <c r="F56" s="114"/>
      <c r="G56" s="114"/>
      <c r="H56" s="114"/>
    </row>
    <row r="57" spans="2:8">
      <c r="B57" s="114"/>
      <c r="C57" s="114"/>
      <c r="D57" s="114"/>
      <c r="E57" s="114"/>
      <c r="F57" s="114"/>
      <c r="G57" s="114"/>
      <c r="H57" s="114"/>
    </row>
    <row r="58" spans="2:8">
      <c r="B58" s="114"/>
      <c r="C58" s="114"/>
      <c r="D58" s="114"/>
      <c r="E58" s="114"/>
      <c r="F58" s="114"/>
      <c r="G58" s="114"/>
      <c r="H58" s="114"/>
    </row>
    <row r="59" spans="2:8">
      <c r="B59" s="114"/>
      <c r="C59" s="114"/>
      <c r="D59" s="114"/>
      <c r="E59" s="114"/>
      <c r="F59" s="114"/>
      <c r="G59" s="114"/>
      <c r="H59" s="114"/>
    </row>
    <row r="60" spans="2:8">
      <c r="B60" s="114"/>
      <c r="C60" s="114"/>
      <c r="D60" s="114"/>
      <c r="E60" s="114"/>
      <c r="F60" s="114"/>
      <c r="G60" s="114"/>
      <c r="H60" s="114"/>
    </row>
    <row r="61" spans="2:8">
      <c r="B61" s="114"/>
      <c r="C61" s="114"/>
      <c r="D61" s="114"/>
      <c r="E61" s="114"/>
      <c r="F61" s="114"/>
      <c r="G61" s="114"/>
      <c r="H61" s="114"/>
    </row>
    <row r="62" spans="2:8">
      <c r="B62" s="114"/>
      <c r="C62" s="114"/>
      <c r="D62" s="114"/>
      <c r="E62" s="114"/>
      <c r="F62" s="114"/>
      <c r="G62" s="114"/>
      <c r="H62" s="114"/>
    </row>
    <row r="63" spans="2:8">
      <c r="B63" s="114"/>
      <c r="C63" s="114"/>
      <c r="D63" s="114"/>
      <c r="E63" s="114"/>
      <c r="F63" s="114"/>
      <c r="G63" s="114"/>
      <c r="H63" s="114"/>
    </row>
    <row r="64" spans="2:8">
      <c r="B64" s="114"/>
      <c r="C64" s="114"/>
      <c r="D64" s="114"/>
      <c r="E64" s="114"/>
      <c r="F64" s="114"/>
      <c r="G64" s="114"/>
      <c r="H64" s="114"/>
    </row>
    <row r="65" spans="2:8">
      <c r="B65" s="114"/>
      <c r="C65" s="114"/>
      <c r="D65" s="114"/>
      <c r="E65" s="114"/>
      <c r="F65" s="114"/>
      <c r="G65" s="114"/>
      <c r="H65" s="114"/>
    </row>
    <row r="66" spans="2:8">
      <c r="B66" s="114"/>
      <c r="C66" s="114"/>
      <c r="D66" s="114"/>
      <c r="E66" s="114"/>
      <c r="F66" s="114"/>
      <c r="G66" s="114"/>
      <c r="H66" s="114"/>
    </row>
    <row r="67" spans="2:8">
      <c r="B67" s="114"/>
      <c r="C67" s="114"/>
      <c r="D67" s="114"/>
      <c r="E67" s="114"/>
      <c r="F67" s="114"/>
      <c r="G67" s="114"/>
      <c r="H67" s="114"/>
    </row>
    <row r="68" spans="2:8">
      <c r="B68" s="114"/>
      <c r="C68" s="114"/>
      <c r="D68" s="114"/>
      <c r="E68" s="114"/>
      <c r="F68" s="114"/>
      <c r="G68" s="114"/>
      <c r="H68" s="114"/>
    </row>
    <row r="69" spans="2:8">
      <c r="B69" s="114"/>
      <c r="C69" s="114"/>
      <c r="D69" s="114"/>
      <c r="E69" s="114"/>
      <c r="F69" s="114"/>
      <c r="G69" s="114"/>
      <c r="H69" s="114"/>
    </row>
    <row r="70" spans="2:8">
      <c r="B70" s="114"/>
      <c r="C70" s="114"/>
      <c r="D70" s="114"/>
      <c r="E70" s="114"/>
      <c r="F70" s="114"/>
      <c r="G70" s="114"/>
      <c r="H70" s="114"/>
    </row>
    <row r="71" spans="2:8">
      <c r="B71" s="114"/>
      <c r="C71" s="114"/>
      <c r="D71" s="114"/>
      <c r="E71" s="114"/>
      <c r="F71" s="114"/>
      <c r="G71" s="114"/>
      <c r="H71" s="114"/>
    </row>
    <row r="72" spans="2:8">
      <c r="B72" s="114"/>
      <c r="C72" s="114"/>
      <c r="D72" s="114"/>
      <c r="E72" s="114"/>
      <c r="F72" s="114"/>
      <c r="G72" s="114"/>
      <c r="H72" s="114"/>
    </row>
    <row r="73" spans="2:8">
      <c r="B73" s="114"/>
      <c r="C73" s="114"/>
      <c r="D73" s="114"/>
      <c r="E73" s="114"/>
      <c r="F73" s="114"/>
      <c r="G73" s="114"/>
      <c r="H73" s="114"/>
    </row>
    <row r="74" spans="2:8">
      <c r="B74" s="114"/>
      <c r="C74" s="114"/>
      <c r="D74" s="114"/>
      <c r="E74" s="114"/>
      <c r="F74" s="114"/>
      <c r="G74" s="114"/>
      <c r="H74" s="114"/>
    </row>
    <row r="75" spans="2:8">
      <c r="B75" s="114"/>
      <c r="C75" s="114"/>
      <c r="D75" s="114"/>
      <c r="E75" s="114"/>
      <c r="F75" s="114"/>
      <c r="G75" s="114"/>
      <c r="H75" s="114"/>
    </row>
    <row r="76" spans="2:8">
      <c r="B76" s="114"/>
      <c r="C76" s="114"/>
      <c r="D76" s="114"/>
      <c r="E76" s="114"/>
      <c r="F76" s="114"/>
      <c r="G76" s="114"/>
      <c r="H76" s="114"/>
    </row>
    <row r="77" spans="2:8">
      <c r="B77" s="114"/>
      <c r="C77" s="114"/>
      <c r="D77" s="114"/>
      <c r="E77" s="114"/>
      <c r="F77" s="114"/>
      <c r="G77" s="114"/>
      <c r="H77" s="114"/>
    </row>
    <row r="78" spans="2:8">
      <c r="B78" s="114"/>
      <c r="C78" s="114"/>
      <c r="D78" s="114"/>
      <c r="E78" s="114"/>
      <c r="F78" s="114"/>
      <c r="G78" s="114"/>
      <c r="H78" s="114"/>
    </row>
    <row r="79" spans="2:8">
      <c r="B79" s="114"/>
      <c r="C79" s="114"/>
      <c r="D79" s="114"/>
      <c r="E79" s="114"/>
      <c r="F79" s="114"/>
      <c r="G79" s="114"/>
      <c r="H79" s="114"/>
    </row>
    <row r="80" spans="2:8">
      <c r="B80" s="114"/>
      <c r="C80" s="114"/>
      <c r="D80" s="114"/>
      <c r="E80" s="114"/>
      <c r="F80" s="114"/>
      <c r="G80" s="114"/>
      <c r="H80" s="114"/>
    </row>
    <row r="81" spans="2:8">
      <c r="B81" s="114"/>
      <c r="C81" s="114"/>
      <c r="D81" s="114"/>
      <c r="E81" s="114"/>
      <c r="F81" s="114"/>
      <c r="G81" s="114"/>
      <c r="H81" s="114"/>
    </row>
    <row r="82" spans="2:8">
      <c r="B82" s="114"/>
      <c r="C82" s="114"/>
      <c r="D82" s="114"/>
      <c r="E82" s="114"/>
      <c r="F82" s="114"/>
      <c r="G82" s="114"/>
      <c r="H82" s="114"/>
    </row>
    <row r="83" spans="2:8">
      <c r="B83" s="114"/>
      <c r="C83" s="114"/>
      <c r="D83" s="114"/>
      <c r="E83" s="114"/>
      <c r="F83" s="114"/>
      <c r="G83" s="114"/>
      <c r="H83" s="114"/>
    </row>
    <row r="84" spans="2:8">
      <c r="B84" s="114"/>
      <c r="C84" s="114"/>
      <c r="D84" s="114"/>
      <c r="E84" s="114"/>
      <c r="F84" s="114"/>
      <c r="G84" s="114"/>
      <c r="H84" s="114"/>
    </row>
    <row r="85" spans="2:8">
      <c r="B85" s="114"/>
      <c r="C85" s="114"/>
      <c r="D85" s="114"/>
      <c r="E85" s="114"/>
      <c r="F85" s="114"/>
      <c r="G85" s="114"/>
      <c r="H85" s="114"/>
    </row>
    <row r="86" spans="2:8">
      <c r="B86" s="114"/>
      <c r="C86" s="114"/>
      <c r="D86" s="114"/>
      <c r="E86" s="114"/>
      <c r="F86" s="114"/>
      <c r="G86" s="114"/>
      <c r="H86" s="114"/>
    </row>
    <row r="87" spans="2:8">
      <c r="B87" s="114"/>
      <c r="C87" s="114"/>
      <c r="D87" s="114"/>
      <c r="E87" s="114"/>
      <c r="F87" s="114"/>
      <c r="G87" s="114"/>
      <c r="H87" s="114"/>
    </row>
    <row r="88" spans="2:8">
      <c r="B88" s="114"/>
      <c r="C88" s="114"/>
      <c r="D88" s="114"/>
      <c r="E88" s="114"/>
      <c r="F88" s="114"/>
      <c r="G88" s="114"/>
      <c r="H88" s="114"/>
    </row>
    <row r="89" spans="2:8">
      <c r="B89" s="114"/>
      <c r="C89" s="114"/>
      <c r="D89" s="114"/>
      <c r="E89" s="114"/>
      <c r="F89" s="114"/>
      <c r="G89" s="114"/>
      <c r="H89" s="114"/>
    </row>
    <row r="90" spans="2:8">
      <c r="B90" s="114"/>
      <c r="C90" s="114"/>
      <c r="D90" s="114"/>
      <c r="E90" s="114"/>
      <c r="F90" s="114"/>
      <c r="G90" s="114"/>
      <c r="H90" s="114"/>
    </row>
    <row r="91" spans="2:8">
      <c r="B91" s="114"/>
      <c r="C91" s="114"/>
      <c r="D91" s="114"/>
      <c r="E91" s="114"/>
      <c r="F91" s="114"/>
      <c r="G91" s="114"/>
      <c r="H91" s="114"/>
    </row>
    <row r="92" spans="2:8">
      <c r="B92" s="114"/>
      <c r="C92" s="114"/>
      <c r="D92" s="114"/>
      <c r="E92" s="114"/>
      <c r="F92" s="114"/>
      <c r="G92" s="114"/>
      <c r="H92" s="114"/>
    </row>
    <row r="93" spans="2:8">
      <c r="B93" s="114"/>
      <c r="C93" s="114"/>
      <c r="D93" s="114"/>
      <c r="E93" s="114"/>
      <c r="F93" s="114"/>
      <c r="G93" s="114"/>
      <c r="H93" s="114"/>
    </row>
    <row r="94" spans="2:8">
      <c r="B94" s="114"/>
      <c r="C94" s="114"/>
      <c r="D94" s="114"/>
      <c r="E94" s="114"/>
      <c r="F94" s="114"/>
      <c r="G94" s="114"/>
      <c r="H94" s="114"/>
    </row>
    <row r="95" spans="2:8">
      <c r="B95" s="114"/>
      <c r="C95" s="114"/>
      <c r="D95" s="114"/>
      <c r="E95" s="114"/>
      <c r="F95" s="114"/>
      <c r="G95" s="114"/>
      <c r="H95" s="114"/>
    </row>
    <row r="96" spans="2:8">
      <c r="B96" s="114"/>
      <c r="C96" s="114"/>
      <c r="D96" s="114"/>
      <c r="E96" s="114"/>
      <c r="F96" s="114"/>
      <c r="G96" s="114"/>
      <c r="H96" s="114"/>
    </row>
    <row r="97" spans="2:8">
      <c r="B97" s="114"/>
      <c r="C97" s="114"/>
      <c r="D97" s="114"/>
      <c r="E97" s="114"/>
      <c r="F97" s="114"/>
      <c r="G97" s="114"/>
      <c r="H97" s="114"/>
    </row>
    <row r="98" spans="2:8">
      <c r="B98" s="114"/>
      <c r="C98" s="114"/>
      <c r="D98" s="114"/>
      <c r="E98" s="114"/>
      <c r="F98" s="114"/>
      <c r="G98" s="114"/>
      <c r="H98" s="114"/>
    </row>
    <row r="99" spans="2:8">
      <c r="B99" s="114"/>
      <c r="C99" s="114"/>
      <c r="D99" s="114"/>
      <c r="E99" s="114"/>
      <c r="F99" s="114"/>
      <c r="G99" s="114"/>
      <c r="H99" s="114"/>
    </row>
    <row r="100" spans="2:8">
      <c r="B100" s="114"/>
      <c r="C100" s="114"/>
      <c r="D100" s="114"/>
      <c r="E100" s="114"/>
      <c r="F100" s="114"/>
      <c r="G100" s="114"/>
      <c r="H100" s="114"/>
    </row>
    <row r="101" spans="2:8">
      <c r="B101" s="114"/>
      <c r="C101" s="114"/>
      <c r="D101" s="114"/>
      <c r="E101" s="114"/>
      <c r="F101" s="114"/>
      <c r="G101" s="114"/>
      <c r="H101" s="114"/>
    </row>
    <row r="102" spans="2:8">
      <c r="B102" s="114"/>
      <c r="C102" s="114"/>
      <c r="D102" s="114"/>
      <c r="E102" s="114"/>
      <c r="F102" s="114"/>
      <c r="G102" s="114"/>
      <c r="H102" s="114"/>
    </row>
    <row r="103" spans="2:8">
      <c r="B103" s="114"/>
      <c r="C103" s="114"/>
      <c r="D103" s="114"/>
      <c r="E103" s="114"/>
      <c r="F103" s="114"/>
      <c r="G103" s="114"/>
      <c r="H103" s="114"/>
    </row>
    <row r="104" spans="2:8">
      <c r="B104" s="114"/>
      <c r="C104" s="114"/>
      <c r="D104" s="114"/>
      <c r="E104" s="114"/>
      <c r="F104" s="114"/>
      <c r="G104" s="114"/>
      <c r="H104" s="114"/>
    </row>
    <row r="105" spans="2:8">
      <c r="B105" s="114"/>
      <c r="C105" s="114"/>
      <c r="D105" s="114"/>
      <c r="E105" s="114"/>
      <c r="F105" s="114"/>
      <c r="G105" s="114"/>
      <c r="H105" s="114"/>
    </row>
    <row r="106" spans="2:8">
      <c r="B106" s="114"/>
      <c r="C106" s="114"/>
      <c r="D106" s="114"/>
      <c r="E106" s="114"/>
      <c r="F106" s="114"/>
      <c r="G106" s="114"/>
      <c r="H106" s="114"/>
    </row>
    <row r="107" spans="2:8">
      <c r="B107" s="114"/>
      <c r="C107" s="114"/>
      <c r="D107" s="114"/>
      <c r="E107" s="114"/>
      <c r="F107" s="114"/>
      <c r="G107" s="114"/>
      <c r="H107" s="114"/>
    </row>
    <row r="108" spans="2:8">
      <c r="B108" s="114"/>
      <c r="C108" s="114"/>
      <c r="D108" s="114"/>
      <c r="E108" s="114"/>
      <c r="F108" s="114"/>
      <c r="G108" s="114"/>
      <c r="H108" s="114"/>
    </row>
    <row r="109" spans="2:8">
      <c r="B109" s="114"/>
      <c r="C109" s="114"/>
      <c r="D109" s="114"/>
      <c r="E109" s="114"/>
      <c r="F109" s="114"/>
      <c r="G109" s="114"/>
      <c r="H109" s="114"/>
    </row>
    <row r="110" spans="2:8">
      <c r="B110" s="114"/>
      <c r="C110" s="114"/>
      <c r="D110" s="114"/>
      <c r="E110" s="114"/>
      <c r="F110" s="114"/>
      <c r="G110" s="114"/>
      <c r="H110" s="114"/>
    </row>
    <row r="111" spans="2:8">
      <c r="B111" s="114"/>
      <c r="C111" s="114"/>
      <c r="D111" s="114"/>
      <c r="E111" s="114"/>
      <c r="F111" s="114"/>
      <c r="G111" s="114"/>
      <c r="H111" s="114"/>
    </row>
    <row r="112" spans="2:8">
      <c r="B112" s="114"/>
      <c r="C112" s="114"/>
      <c r="D112" s="114"/>
      <c r="E112" s="114"/>
      <c r="F112" s="114"/>
      <c r="G112" s="114"/>
      <c r="H112" s="114"/>
    </row>
    <row r="113" spans="2:8">
      <c r="B113" s="114"/>
      <c r="C113" s="114"/>
      <c r="D113" s="114"/>
      <c r="E113" s="114"/>
      <c r="F113" s="114"/>
      <c r="G113" s="114"/>
      <c r="H113" s="114"/>
    </row>
    <row r="114" spans="2:8">
      <c r="B114" s="114"/>
      <c r="C114" s="114"/>
      <c r="D114" s="114"/>
      <c r="E114" s="114"/>
      <c r="F114" s="114"/>
      <c r="G114" s="114"/>
      <c r="H114" s="114"/>
    </row>
    <row r="115" spans="2:8">
      <c r="B115" s="114"/>
      <c r="C115" s="114"/>
      <c r="D115" s="114"/>
      <c r="E115" s="114"/>
      <c r="F115" s="114"/>
      <c r="G115" s="114"/>
      <c r="H115" s="114"/>
    </row>
    <row r="116" spans="2:8">
      <c r="B116" s="114"/>
      <c r="C116" s="114"/>
      <c r="D116" s="114"/>
      <c r="E116" s="114"/>
      <c r="F116" s="114"/>
      <c r="G116" s="114"/>
      <c r="H116" s="114"/>
    </row>
    <row r="117" spans="2:8">
      <c r="B117" s="114"/>
      <c r="C117" s="114"/>
      <c r="D117" s="114"/>
      <c r="E117" s="114"/>
      <c r="F117" s="114"/>
      <c r="G117" s="114"/>
      <c r="H117" s="114"/>
    </row>
    <row r="118" spans="2:8">
      <c r="B118" s="114"/>
      <c r="C118" s="114"/>
      <c r="D118" s="114"/>
      <c r="E118" s="114"/>
      <c r="F118" s="114"/>
      <c r="G118" s="114"/>
      <c r="H118" s="114"/>
    </row>
    <row r="119" spans="2:8">
      <c r="B119" s="114"/>
      <c r="C119" s="114"/>
      <c r="D119" s="114"/>
      <c r="E119" s="114"/>
      <c r="F119" s="114"/>
      <c r="G119" s="114"/>
      <c r="H119" s="114"/>
    </row>
    <row r="120" spans="2:8">
      <c r="B120" s="114"/>
      <c r="C120" s="114"/>
      <c r="D120" s="114"/>
      <c r="E120" s="114"/>
      <c r="F120" s="114"/>
      <c r="G120" s="114"/>
      <c r="H120" s="114"/>
    </row>
    <row r="121" spans="2:8">
      <c r="B121" s="114"/>
      <c r="C121" s="114"/>
      <c r="D121" s="114"/>
      <c r="E121" s="114"/>
      <c r="F121" s="114"/>
      <c r="G121" s="114"/>
      <c r="H121" s="114"/>
    </row>
    <row r="122" spans="2:8">
      <c r="B122" s="114"/>
      <c r="C122" s="114"/>
      <c r="D122" s="114"/>
      <c r="E122" s="114"/>
      <c r="F122" s="114"/>
      <c r="G122" s="114"/>
      <c r="H122" s="114"/>
    </row>
    <row r="123" spans="2:8">
      <c r="B123" s="114"/>
      <c r="C123" s="114"/>
      <c r="D123" s="114"/>
      <c r="E123" s="114"/>
      <c r="F123" s="114"/>
      <c r="G123" s="114"/>
      <c r="H123" s="114"/>
    </row>
    <row r="124" spans="2:8">
      <c r="B124" s="114"/>
      <c r="C124" s="114"/>
      <c r="D124" s="114"/>
      <c r="E124" s="114"/>
      <c r="F124" s="114"/>
      <c r="G124" s="114"/>
      <c r="H124" s="114"/>
    </row>
    <row r="125" spans="2:8">
      <c r="B125" s="114"/>
      <c r="C125" s="114"/>
      <c r="D125" s="114"/>
      <c r="E125" s="114"/>
      <c r="F125" s="114"/>
      <c r="G125" s="114"/>
      <c r="H125" s="114"/>
    </row>
    <row r="126" spans="2:8">
      <c r="B126" s="114"/>
      <c r="C126" s="114"/>
      <c r="D126" s="114"/>
      <c r="E126" s="114"/>
      <c r="F126" s="114"/>
      <c r="G126" s="114"/>
      <c r="H126" s="114"/>
    </row>
    <row r="127" spans="2:8">
      <c r="B127" s="114"/>
      <c r="C127" s="114"/>
      <c r="D127" s="114"/>
      <c r="E127" s="114"/>
      <c r="F127" s="114"/>
      <c r="G127" s="114"/>
      <c r="H127" s="114"/>
    </row>
    <row r="128" spans="2:8">
      <c r="B128" s="114"/>
      <c r="C128" s="114"/>
      <c r="D128" s="114"/>
      <c r="E128" s="114"/>
      <c r="F128" s="114"/>
      <c r="G128" s="114"/>
      <c r="H128" s="114"/>
    </row>
    <row r="129" spans="2:8">
      <c r="B129" s="114"/>
      <c r="C129" s="114"/>
      <c r="D129" s="114"/>
      <c r="E129" s="114"/>
      <c r="F129" s="114"/>
      <c r="G129" s="114"/>
      <c r="H129" s="114"/>
    </row>
    <row r="130" spans="2:8">
      <c r="B130" s="114"/>
      <c r="C130" s="114"/>
      <c r="D130" s="114"/>
      <c r="E130" s="114"/>
      <c r="F130" s="114"/>
      <c r="G130" s="114"/>
      <c r="H130" s="114"/>
    </row>
    <row r="131" spans="2:8">
      <c r="B131" s="114"/>
      <c r="C131" s="114"/>
      <c r="D131" s="114"/>
      <c r="E131" s="114"/>
      <c r="F131" s="114"/>
      <c r="G131" s="114"/>
      <c r="H131" s="114"/>
    </row>
    <row r="132" spans="2:8">
      <c r="B132" s="114"/>
      <c r="C132" s="114"/>
      <c r="D132" s="114"/>
      <c r="E132" s="114"/>
      <c r="F132" s="114"/>
      <c r="G132" s="114"/>
      <c r="H132" s="114"/>
    </row>
    <row r="133" spans="2:8">
      <c r="B133" s="114"/>
      <c r="C133" s="114"/>
      <c r="D133" s="114"/>
      <c r="E133" s="114"/>
      <c r="F133" s="114"/>
      <c r="G133" s="114"/>
      <c r="H133" s="114"/>
    </row>
    <row r="134" spans="2:8">
      <c r="B134" s="114"/>
      <c r="C134" s="114"/>
      <c r="D134" s="114"/>
      <c r="E134" s="114"/>
      <c r="F134" s="114"/>
      <c r="G134" s="114"/>
      <c r="H134" s="114"/>
    </row>
    <row r="135" spans="2:8">
      <c r="B135" s="114"/>
      <c r="C135" s="114"/>
      <c r="D135" s="114"/>
      <c r="E135" s="114"/>
      <c r="F135" s="114"/>
      <c r="G135" s="114"/>
      <c r="H135" s="114"/>
    </row>
    <row r="136" spans="2:8">
      <c r="B136" s="114"/>
      <c r="C136" s="114"/>
      <c r="D136" s="114"/>
      <c r="E136" s="114"/>
      <c r="F136" s="114"/>
      <c r="G136" s="114"/>
      <c r="H136" s="114"/>
    </row>
    <row r="137" spans="2:8">
      <c r="B137" s="114"/>
      <c r="C137" s="114"/>
      <c r="D137" s="114"/>
      <c r="E137" s="114"/>
      <c r="F137" s="114"/>
      <c r="G137" s="114"/>
      <c r="H137" s="114"/>
    </row>
    <row r="138" spans="2:8">
      <c r="B138" s="114"/>
      <c r="C138" s="114"/>
      <c r="D138" s="114"/>
      <c r="E138" s="114"/>
      <c r="F138" s="114"/>
      <c r="G138" s="114"/>
      <c r="H138" s="114"/>
    </row>
    <row r="139" spans="2:8">
      <c r="B139" s="114"/>
      <c r="C139" s="114"/>
      <c r="D139" s="114"/>
      <c r="E139" s="114"/>
      <c r="F139" s="114"/>
      <c r="G139" s="114"/>
      <c r="H139" s="114"/>
    </row>
    <row r="140" spans="2:8">
      <c r="B140" s="114"/>
      <c r="C140" s="114"/>
      <c r="D140" s="114"/>
      <c r="E140" s="114"/>
      <c r="F140" s="114"/>
      <c r="G140" s="114"/>
      <c r="H140" s="114"/>
    </row>
    <row r="141" spans="2:8">
      <c r="B141" s="114"/>
      <c r="C141" s="114"/>
      <c r="D141" s="114"/>
      <c r="E141" s="114"/>
      <c r="F141" s="114"/>
      <c r="G141" s="114"/>
      <c r="H141" s="114"/>
    </row>
    <row r="142" spans="2:8">
      <c r="B142" s="114"/>
      <c r="C142" s="114"/>
      <c r="D142" s="114"/>
      <c r="E142" s="114"/>
      <c r="F142" s="114"/>
      <c r="G142" s="114"/>
      <c r="H142" s="114"/>
    </row>
    <row r="143" spans="2:8">
      <c r="B143" s="114"/>
      <c r="C143" s="114"/>
      <c r="D143" s="114"/>
      <c r="E143" s="114"/>
      <c r="F143" s="114"/>
      <c r="G143" s="114"/>
      <c r="H143" s="114"/>
    </row>
    <row r="144" spans="2:8">
      <c r="B144" s="114"/>
      <c r="C144" s="114"/>
      <c r="D144" s="114"/>
      <c r="E144" s="114"/>
      <c r="F144" s="114"/>
      <c r="G144" s="114"/>
      <c r="H144" s="114"/>
    </row>
    <row r="145" spans="2:8">
      <c r="B145" s="114"/>
      <c r="C145" s="114"/>
      <c r="D145" s="114"/>
      <c r="E145" s="114"/>
      <c r="F145" s="114"/>
      <c r="G145" s="114"/>
      <c r="H145" s="114"/>
    </row>
    <row r="146" spans="2:8">
      <c r="B146" s="114"/>
      <c r="C146" s="114"/>
      <c r="D146" s="114"/>
      <c r="E146" s="114"/>
      <c r="F146" s="114"/>
      <c r="G146" s="114"/>
      <c r="H146" s="114"/>
    </row>
    <row r="147" spans="2:8">
      <c r="B147" s="114"/>
      <c r="C147" s="114"/>
      <c r="D147" s="114"/>
      <c r="E147" s="114"/>
      <c r="F147" s="114"/>
      <c r="G147" s="114"/>
      <c r="H147" s="114"/>
    </row>
    <row r="148" spans="2:8">
      <c r="B148" s="114"/>
      <c r="C148" s="114"/>
      <c r="D148" s="114"/>
      <c r="E148" s="114"/>
      <c r="F148" s="114"/>
      <c r="G148" s="114"/>
      <c r="H148" s="114"/>
    </row>
    <row r="149" spans="2:8">
      <c r="B149" s="114"/>
      <c r="C149" s="114"/>
      <c r="D149" s="114"/>
      <c r="E149" s="114"/>
      <c r="F149" s="114"/>
      <c r="G149" s="114"/>
      <c r="H149" s="114"/>
    </row>
    <row r="150" spans="2:8">
      <c r="B150" s="114"/>
      <c r="C150" s="114"/>
      <c r="D150" s="114"/>
      <c r="E150" s="114"/>
      <c r="F150" s="114"/>
      <c r="G150" s="114"/>
      <c r="H150" s="114"/>
    </row>
    <row r="151" spans="2:8">
      <c r="B151" s="114"/>
      <c r="C151" s="114"/>
      <c r="D151" s="114"/>
      <c r="E151" s="114"/>
      <c r="F151" s="114"/>
      <c r="G151" s="114"/>
      <c r="H151" s="114"/>
    </row>
  </sheetData>
  <pageMargins left="0.7" right="0.7" top="0.75" bottom="0.75" header="0.3" footer="0.3"/>
  <pageSetup paperSize="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I85"/>
  <sheetViews>
    <sheetView workbookViewId="0">
      <selection activeCell="B4" sqref="B4:I9"/>
    </sheetView>
  </sheetViews>
  <sheetFormatPr defaultColWidth="9.14285714285714" defaultRowHeight="18.75"/>
  <cols>
    <col min="1" max="1" width="9.14285714285714" style="306"/>
    <col min="2" max="2" width="7.71428571428571" style="307" customWidth="1"/>
    <col min="3" max="3" width="15.2857142857143" style="307" customWidth="1"/>
    <col min="4" max="4" width="16.1428571428571" style="308" customWidth="1"/>
    <col min="5" max="5" width="18.2857142857143" style="307" customWidth="1"/>
    <col min="6" max="6" width="9.57142857142857" style="309" customWidth="1"/>
    <col min="7" max="7" width="18" style="310" customWidth="1"/>
    <col min="8" max="8" width="12.5714285714286" style="307" customWidth="1"/>
    <col min="9" max="9" width="11.1428571428571" style="307" customWidth="1"/>
    <col min="10" max="16384" width="9.14285714285714" style="306"/>
  </cols>
  <sheetData>
    <row r="2" ht="21" spans="2:5">
      <c r="B2" s="200"/>
      <c r="C2" s="200"/>
      <c r="E2" s="446" t="s">
        <v>637</v>
      </c>
    </row>
    <row r="3" s="305" customFormat="1" ht="43.5" customHeight="1" spans="2:9">
      <c r="B3" s="312" t="s">
        <v>2</v>
      </c>
      <c r="C3" s="312" t="s">
        <v>3</v>
      </c>
      <c r="D3" s="312" t="s">
        <v>4</v>
      </c>
      <c r="E3" s="312" t="s">
        <v>5</v>
      </c>
      <c r="F3" s="312" t="s">
        <v>6</v>
      </c>
      <c r="G3" s="313" t="s">
        <v>7</v>
      </c>
      <c r="H3" s="314" t="s">
        <v>8</v>
      </c>
      <c r="I3" s="312" t="s">
        <v>10</v>
      </c>
    </row>
    <row r="4" spans="2:9">
      <c r="B4" s="315"/>
      <c r="C4" s="315"/>
      <c r="D4" s="315"/>
      <c r="E4" s="315"/>
      <c r="F4" s="315"/>
      <c r="G4" s="315"/>
      <c r="H4" s="315"/>
      <c r="I4" s="315"/>
    </row>
    <row r="5" ht="21" spans="2:9">
      <c r="B5" s="24"/>
      <c r="C5" s="25"/>
      <c r="D5" s="25"/>
      <c r="E5" s="24"/>
      <c r="F5" s="24"/>
      <c r="G5" s="316"/>
      <c r="H5" s="25"/>
      <c r="I5" s="208"/>
    </row>
    <row r="6" ht="21" spans="2:9">
      <c r="B6" s="24"/>
      <c r="C6" s="29"/>
      <c r="D6" s="29"/>
      <c r="E6" s="24"/>
      <c r="F6" s="24"/>
      <c r="G6" s="316"/>
      <c r="H6" s="29"/>
      <c r="I6" s="208"/>
    </row>
    <row r="7" ht="21" spans="2:9">
      <c r="B7" s="24"/>
      <c r="C7" s="24"/>
      <c r="D7" s="24"/>
      <c r="E7" s="24"/>
      <c r="F7" s="24"/>
      <c r="G7" s="317"/>
      <c r="H7" s="24"/>
      <c r="I7" s="208"/>
    </row>
    <row r="8" ht="21" spans="2:9">
      <c r="B8" s="24"/>
      <c r="C8" s="24"/>
      <c r="D8" s="24"/>
      <c r="E8" s="24"/>
      <c r="F8" s="24"/>
      <c r="G8" s="316"/>
      <c r="H8" s="24"/>
      <c r="I8" s="208"/>
    </row>
    <row r="9" ht="21" spans="2:9">
      <c r="B9" s="24"/>
      <c r="C9" s="24"/>
      <c r="D9" s="24"/>
      <c r="E9" s="24"/>
      <c r="F9" s="24"/>
      <c r="G9" s="317"/>
      <c r="H9" s="24"/>
      <c r="I9" s="318"/>
    </row>
    <row r="10" spans="2:7">
      <c r="B10" s="306"/>
      <c r="C10" s="306"/>
      <c r="D10" s="306"/>
      <c r="E10" s="306"/>
      <c r="F10" s="306"/>
      <c r="G10" s="306"/>
    </row>
    <row r="11" spans="2:9">
      <c r="B11" s="310"/>
      <c r="C11" s="310"/>
      <c r="D11" s="306"/>
      <c r="E11" s="306"/>
      <c r="F11" s="306"/>
      <c r="G11" s="306"/>
      <c r="I11" s="306"/>
    </row>
    <row r="12" s="3" customFormat="1" spans="2:9">
      <c r="B12" s="13"/>
      <c r="C12" s="21" t="s">
        <v>57</v>
      </c>
      <c r="D12" s="16" t="s">
        <v>59</v>
      </c>
      <c r="E12" s="16"/>
      <c r="F12" s="109" t="s">
        <v>30</v>
      </c>
      <c r="G12" s="110"/>
      <c r="H12" s="21" t="s">
        <v>61</v>
      </c>
      <c r="I12" s="21"/>
    </row>
    <row r="13" s="3" customFormat="1" ht="21" spans="2:9">
      <c r="B13" s="13">
        <v>1</v>
      </c>
      <c r="C13" s="24" t="s">
        <v>12</v>
      </c>
      <c r="D13" s="13">
        <v>2</v>
      </c>
      <c r="E13" s="16">
        <v>17030.606</v>
      </c>
      <c r="F13" s="13">
        <v>1</v>
      </c>
      <c r="G13" s="16">
        <v>3361.88925614035</v>
      </c>
      <c r="H13" s="22">
        <f>D13+F13</f>
        <v>3</v>
      </c>
      <c r="I13" s="22">
        <f>E13+G13</f>
        <v>20392.4952561404</v>
      </c>
    </row>
    <row r="14" s="3" customFormat="1" spans="2:9">
      <c r="B14" s="21" t="s">
        <v>61</v>
      </c>
      <c r="C14" s="21"/>
      <c r="D14" s="21">
        <f>SUM(D13:D13)</f>
        <v>2</v>
      </c>
      <c r="E14" s="22">
        <f t="shared" ref="E14:I14" si="0">SUM(E13:E13)</f>
        <v>17030.606</v>
      </c>
      <c r="F14" s="21">
        <f t="shared" si="0"/>
        <v>1</v>
      </c>
      <c r="G14" s="22">
        <f t="shared" si="0"/>
        <v>3361.88925614035</v>
      </c>
      <c r="H14" s="21">
        <f t="shared" si="0"/>
        <v>3</v>
      </c>
      <c r="I14" s="22">
        <f t="shared" si="0"/>
        <v>20392.4952561404</v>
      </c>
    </row>
    <row r="15" spans="2:9">
      <c r="B15" s="306"/>
      <c r="C15" s="306"/>
      <c r="D15" s="306"/>
      <c r="E15" s="306"/>
      <c r="F15" s="306"/>
      <c r="G15" s="306"/>
      <c r="I15" s="306"/>
    </row>
    <row r="16" spans="2:9">
      <c r="B16" s="306"/>
      <c r="C16" s="306"/>
      <c r="D16" s="306"/>
      <c r="E16" s="306"/>
      <c r="F16" s="306"/>
      <c r="G16" s="306"/>
      <c r="I16" s="306"/>
    </row>
    <row r="17" spans="2:9">
      <c r="B17" s="306"/>
      <c r="C17" s="306"/>
      <c r="D17" s="306"/>
      <c r="E17" s="306"/>
      <c r="F17" s="306"/>
      <c r="G17" s="306"/>
      <c r="I17" s="306"/>
    </row>
    <row r="18" spans="2:9">
      <c r="B18" s="306"/>
      <c r="C18" s="306"/>
      <c r="D18" s="306"/>
      <c r="E18" s="306"/>
      <c r="F18" s="306"/>
      <c r="G18" s="306"/>
      <c r="I18" s="306"/>
    </row>
    <row r="19" spans="2:9">
      <c r="B19" s="306"/>
      <c r="C19" s="306"/>
      <c r="D19" s="306"/>
      <c r="E19" s="306"/>
      <c r="F19" s="306"/>
      <c r="G19" s="306"/>
      <c r="I19" s="306"/>
    </row>
    <row r="20" spans="2:9">
      <c r="B20" s="306"/>
      <c r="C20" s="306"/>
      <c r="D20" s="306"/>
      <c r="E20" s="306"/>
      <c r="F20" s="306"/>
      <c r="G20" s="306"/>
      <c r="I20" s="306"/>
    </row>
    <row r="21" spans="2:9">
      <c r="B21" s="306"/>
      <c r="C21" s="306"/>
      <c r="D21" s="306"/>
      <c r="E21" s="306"/>
      <c r="F21" s="306"/>
      <c r="G21" s="306"/>
      <c r="I21" s="306"/>
    </row>
    <row r="22" spans="2:9">
      <c r="B22" s="306"/>
      <c r="C22" s="306"/>
      <c r="D22" s="306"/>
      <c r="E22" s="306"/>
      <c r="F22" s="306"/>
      <c r="G22" s="306"/>
      <c r="I22" s="306"/>
    </row>
    <row r="23" spans="2:9">
      <c r="B23" s="306"/>
      <c r="C23" s="306"/>
      <c r="D23" s="306"/>
      <c r="E23" s="306"/>
      <c r="F23" s="306"/>
      <c r="G23" s="306"/>
      <c r="I23" s="306"/>
    </row>
    <row r="24" spans="2:9">
      <c r="B24" s="306"/>
      <c r="C24" s="306"/>
      <c r="D24" s="306"/>
      <c r="E24" s="306"/>
      <c r="F24" s="306"/>
      <c r="G24" s="306"/>
      <c r="I24" s="306"/>
    </row>
    <row r="25" spans="2:9">
      <c r="B25" s="306"/>
      <c r="C25" s="306"/>
      <c r="D25" s="306"/>
      <c r="E25" s="306"/>
      <c r="F25" s="306"/>
      <c r="G25" s="306"/>
      <c r="I25" s="306"/>
    </row>
    <row r="26" spans="2:9">
      <c r="B26" s="306"/>
      <c r="C26" s="306"/>
      <c r="D26" s="306"/>
      <c r="E26" s="306"/>
      <c r="F26" s="306"/>
      <c r="G26" s="306"/>
      <c r="I26" s="306"/>
    </row>
    <row r="27" spans="2:9">
      <c r="B27" s="306"/>
      <c r="C27" s="306"/>
      <c r="D27" s="306"/>
      <c r="E27" s="306"/>
      <c r="F27" s="306"/>
      <c r="G27" s="306"/>
      <c r="I27" s="306"/>
    </row>
    <row r="28" spans="2:9">
      <c r="B28" s="306"/>
      <c r="C28" s="306"/>
      <c r="D28" s="306"/>
      <c r="E28" s="306"/>
      <c r="F28" s="306"/>
      <c r="G28" s="306"/>
      <c r="I28" s="306"/>
    </row>
    <row r="29" spans="2:9">
      <c r="B29" s="306"/>
      <c r="C29" s="306"/>
      <c r="D29" s="306"/>
      <c r="E29" s="306"/>
      <c r="F29" s="306"/>
      <c r="G29" s="306"/>
      <c r="I29" s="306"/>
    </row>
    <row r="30" spans="2:9">
      <c r="B30" s="306"/>
      <c r="C30" s="306"/>
      <c r="D30" s="306"/>
      <c r="E30" s="306"/>
      <c r="F30" s="306"/>
      <c r="G30" s="306"/>
      <c r="I30" s="306"/>
    </row>
    <row r="31" spans="2:9">
      <c r="B31" s="306"/>
      <c r="C31" s="306"/>
      <c r="D31" s="306"/>
      <c r="E31" s="306"/>
      <c r="F31" s="306"/>
      <c r="G31" s="306"/>
      <c r="I31" s="306"/>
    </row>
    <row r="32" spans="2:9">
      <c r="B32" s="306"/>
      <c r="C32" s="306"/>
      <c r="D32" s="306"/>
      <c r="E32" s="306"/>
      <c r="F32" s="306"/>
      <c r="G32" s="306"/>
      <c r="I32" s="306"/>
    </row>
    <row r="33" spans="2:9">
      <c r="B33" s="306"/>
      <c r="C33" s="306"/>
      <c r="D33" s="306"/>
      <c r="E33" s="306"/>
      <c r="F33" s="306"/>
      <c r="G33" s="306"/>
      <c r="I33" s="306"/>
    </row>
    <row r="34" spans="2:9">
      <c r="B34" s="306"/>
      <c r="C34" s="306"/>
      <c r="D34" s="306"/>
      <c r="E34" s="306"/>
      <c r="F34" s="306"/>
      <c r="G34" s="306"/>
      <c r="I34" s="306"/>
    </row>
    <row r="35" spans="2:9">
      <c r="B35" s="306"/>
      <c r="C35" s="306"/>
      <c r="D35" s="306"/>
      <c r="E35" s="306"/>
      <c r="F35" s="306"/>
      <c r="G35" s="306"/>
      <c r="I35" s="306"/>
    </row>
    <row r="36" spans="2:9">
      <c r="B36" s="306"/>
      <c r="C36" s="306"/>
      <c r="D36" s="306"/>
      <c r="E36" s="306"/>
      <c r="F36" s="306"/>
      <c r="G36" s="306"/>
      <c r="I36" s="306"/>
    </row>
    <row r="37" spans="2:9">
      <c r="B37" s="306"/>
      <c r="C37" s="306"/>
      <c r="D37" s="306"/>
      <c r="E37" s="306"/>
      <c r="F37" s="306"/>
      <c r="G37" s="306"/>
      <c r="I37" s="306"/>
    </row>
    <row r="38" spans="2:9">
      <c r="B38" s="306"/>
      <c r="C38" s="306"/>
      <c r="D38" s="306"/>
      <c r="E38" s="306"/>
      <c r="F38" s="306"/>
      <c r="G38" s="306"/>
      <c r="I38" s="306"/>
    </row>
    <row r="39" spans="2:9">
      <c r="B39" s="306"/>
      <c r="C39" s="306"/>
      <c r="D39" s="306"/>
      <c r="E39" s="306"/>
      <c r="F39" s="306"/>
      <c r="G39" s="306"/>
      <c r="I39" s="306"/>
    </row>
    <row r="40" spans="2:9">
      <c r="B40" s="306"/>
      <c r="C40" s="306"/>
      <c r="D40" s="306"/>
      <c r="E40" s="306"/>
      <c r="F40" s="306"/>
      <c r="G40" s="306"/>
      <c r="I40" s="306"/>
    </row>
    <row r="41" spans="2:9">
      <c r="B41" s="306"/>
      <c r="C41" s="306"/>
      <c r="D41" s="306"/>
      <c r="E41" s="306"/>
      <c r="F41" s="306"/>
      <c r="G41" s="306"/>
      <c r="I41" s="306"/>
    </row>
    <row r="42" spans="2:9">
      <c r="B42" s="306"/>
      <c r="C42" s="306"/>
      <c r="D42" s="306"/>
      <c r="E42" s="306"/>
      <c r="F42" s="306"/>
      <c r="G42" s="306"/>
      <c r="I42" s="306"/>
    </row>
    <row r="43" spans="2:9">
      <c r="B43" s="306"/>
      <c r="C43" s="306"/>
      <c r="D43" s="306"/>
      <c r="E43" s="306"/>
      <c r="F43" s="306"/>
      <c r="G43" s="306"/>
      <c r="I43" s="306"/>
    </row>
    <row r="44" spans="2:9">
      <c r="B44" s="306"/>
      <c r="C44" s="306"/>
      <c r="D44" s="306"/>
      <c r="E44" s="306"/>
      <c r="F44" s="306"/>
      <c r="G44" s="306"/>
      <c r="I44" s="306"/>
    </row>
    <row r="45" spans="2:9">
      <c r="B45" s="306"/>
      <c r="C45" s="306"/>
      <c r="D45" s="306"/>
      <c r="E45" s="306"/>
      <c r="F45" s="306"/>
      <c r="G45" s="306"/>
      <c r="I45" s="306"/>
    </row>
    <row r="46" spans="2:9">
      <c r="B46" s="306"/>
      <c r="C46" s="306"/>
      <c r="D46" s="306"/>
      <c r="E46" s="306"/>
      <c r="F46" s="306"/>
      <c r="G46" s="306"/>
      <c r="I46" s="306"/>
    </row>
    <row r="47" spans="2:9">
      <c r="B47" s="306"/>
      <c r="C47" s="306"/>
      <c r="D47" s="306"/>
      <c r="E47" s="306"/>
      <c r="F47" s="306"/>
      <c r="G47" s="306"/>
      <c r="I47" s="306"/>
    </row>
    <row r="48" spans="2:9">
      <c r="B48" s="306"/>
      <c r="C48" s="306"/>
      <c r="D48" s="306"/>
      <c r="E48" s="306"/>
      <c r="F48" s="306"/>
      <c r="G48" s="306"/>
      <c r="I48" s="306"/>
    </row>
    <row r="49" spans="2:9">
      <c r="B49" s="306"/>
      <c r="C49" s="306"/>
      <c r="D49" s="306"/>
      <c r="E49" s="306"/>
      <c r="F49" s="306"/>
      <c r="G49" s="306"/>
      <c r="I49" s="306"/>
    </row>
    <row r="50" spans="2:9">
      <c r="B50" s="306"/>
      <c r="C50" s="306"/>
      <c r="D50" s="306"/>
      <c r="E50" s="306"/>
      <c r="F50" s="306"/>
      <c r="G50" s="306"/>
      <c r="I50" s="306"/>
    </row>
    <row r="51" spans="2:9">
      <c r="B51" s="306"/>
      <c r="C51" s="306"/>
      <c r="D51" s="306"/>
      <c r="E51" s="306"/>
      <c r="F51" s="306"/>
      <c r="G51" s="306"/>
      <c r="I51" s="306"/>
    </row>
    <row r="52" spans="2:9">
      <c r="B52" s="306"/>
      <c r="C52" s="306"/>
      <c r="D52" s="306"/>
      <c r="E52" s="306"/>
      <c r="F52" s="306"/>
      <c r="G52" s="306"/>
      <c r="I52" s="306"/>
    </row>
    <row r="53" spans="2:9">
      <c r="B53" s="306"/>
      <c r="C53" s="306"/>
      <c r="D53" s="306"/>
      <c r="E53" s="306"/>
      <c r="F53" s="306"/>
      <c r="G53" s="306"/>
      <c r="I53" s="306"/>
    </row>
    <row r="54" spans="2:9">
      <c r="B54" s="306"/>
      <c r="C54" s="306"/>
      <c r="D54" s="306"/>
      <c r="E54" s="306"/>
      <c r="F54" s="306"/>
      <c r="G54" s="306"/>
      <c r="I54" s="306"/>
    </row>
    <row r="55" spans="2:9">
      <c r="B55" s="306"/>
      <c r="C55" s="306"/>
      <c r="D55" s="306"/>
      <c r="E55" s="306"/>
      <c r="F55" s="306"/>
      <c r="G55" s="306"/>
      <c r="I55" s="306"/>
    </row>
    <row r="56" spans="2:9">
      <c r="B56" s="306"/>
      <c r="C56" s="306"/>
      <c r="D56" s="306"/>
      <c r="E56" s="306"/>
      <c r="F56" s="306"/>
      <c r="G56" s="306"/>
      <c r="I56" s="306"/>
    </row>
    <row r="57" spans="2:9">
      <c r="B57" s="306"/>
      <c r="C57" s="306"/>
      <c r="D57" s="306"/>
      <c r="E57" s="306"/>
      <c r="F57" s="306"/>
      <c r="G57" s="306"/>
      <c r="I57" s="306"/>
    </row>
    <row r="58" spans="2:9">
      <c r="B58" s="306"/>
      <c r="C58" s="306"/>
      <c r="D58" s="306"/>
      <c r="E58" s="306"/>
      <c r="F58" s="306"/>
      <c r="G58" s="306"/>
      <c r="I58" s="306"/>
    </row>
    <row r="59" spans="2:9">
      <c r="B59" s="306"/>
      <c r="C59" s="306"/>
      <c r="D59" s="306"/>
      <c r="E59" s="306"/>
      <c r="F59" s="306"/>
      <c r="G59" s="306"/>
      <c r="I59" s="306"/>
    </row>
    <row r="60" spans="2:9">
      <c r="B60" s="306"/>
      <c r="C60" s="306"/>
      <c r="D60" s="306"/>
      <c r="E60" s="306"/>
      <c r="F60" s="306"/>
      <c r="G60" s="306"/>
      <c r="I60" s="306"/>
    </row>
    <row r="61" spans="2:9">
      <c r="B61" s="306"/>
      <c r="C61" s="306"/>
      <c r="D61" s="306"/>
      <c r="E61" s="306"/>
      <c r="F61" s="306"/>
      <c r="G61" s="306"/>
      <c r="I61" s="306"/>
    </row>
    <row r="62" spans="2:9">
      <c r="B62" s="306"/>
      <c r="C62" s="306"/>
      <c r="D62" s="306"/>
      <c r="E62" s="306"/>
      <c r="F62" s="306"/>
      <c r="G62" s="306"/>
      <c r="I62" s="306"/>
    </row>
    <row r="63" spans="2:9">
      <c r="B63" s="306"/>
      <c r="C63" s="306"/>
      <c r="D63" s="306"/>
      <c r="E63" s="306"/>
      <c r="F63" s="306"/>
      <c r="G63" s="306"/>
      <c r="I63" s="306"/>
    </row>
    <row r="64" spans="2:9">
      <c r="B64" s="306"/>
      <c r="C64" s="306"/>
      <c r="D64" s="306"/>
      <c r="E64" s="306"/>
      <c r="F64" s="306"/>
      <c r="G64" s="306"/>
      <c r="I64" s="306"/>
    </row>
    <row r="65" spans="2:9">
      <c r="B65" s="306"/>
      <c r="C65" s="306"/>
      <c r="D65" s="306"/>
      <c r="E65" s="306"/>
      <c r="F65" s="306"/>
      <c r="G65" s="306"/>
      <c r="I65" s="306"/>
    </row>
    <row r="66" spans="2:9">
      <c r="B66" s="306"/>
      <c r="C66" s="306"/>
      <c r="D66" s="306"/>
      <c r="E66" s="306"/>
      <c r="F66" s="306"/>
      <c r="G66" s="306"/>
      <c r="I66" s="306"/>
    </row>
    <row r="67" spans="2:9">
      <c r="B67" s="306"/>
      <c r="C67" s="306"/>
      <c r="D67" s="306"/>
      <c r="E67" s="306"/>
      <c r="F67" s="306"/>
      <c r="G67" s="306"/>
      <c r="I67" s="306"/>
    </row>
    <row r="68" spans="2:9">
      <c r="B68" s="306"/>
      <c r="C68" s="306"/>
      <c r="D68" s="306"/>
      <c r="E68" s="306"/>
      <c r="F68" s="306"/>
      <c r="G68" s="306"/>
      <c r="I68" s="306"/>
    </row>
    <row r="69" spans="2:9">
      <c r="B69" s="306"/>
      <c r="C69" s="306"/>
      <c r="D69" s="306"/>
      <c r="E69" s="306"/>
      <c r="F69" s="306"/>
      <c r="G69" s="306"/>
      <c r="I69" s="306"/>
    </row>
    <row r="70" spans="2:9">
      <c r="B70" s="306"/>
      <c r="C70" s="306"/>
      <c r="D70" s="306"/>
      <c r="E70" s="306"/>
      <c r="F70" s="306"/>
      <c r="G70" s="306"/>
      <c r="I70" s="306"/>
    </row>
    <row r="71" spans="2:9">
      <c r="B71" s="306"/>
      <c r="C71" s="306"/>
      <c r="D71" s="306"/>
      <c r="E71" s="306"/>
      <c r="F71" s="306"/>
      <c r="G71" s="306"/>
      <c r="I71" s="306"/>
    </row>
    <row r="72" spans="2:9">
      <c r="B72" s="306"/>
      <c r="C72" s="306"/>
      <c r="D72" s="306"/>
      <c r="E72" s="306"/>
      <c r="F72" s="306"/>
      <c r="G72" s="306"/>
      <c r="I72" s="306"/>
    </row>
    <row r="73" spans="2:9">
      <c r="B73" s="306"/>
      <c r="C73" s="306"/>
      <c r="D73" s="306"/>
      <c r="E73" s="306"/>
      <c r="F73" s="306"/>
      <c r="G73" s="306"/>
      <c r="I73" s="306"/>
    </row>
    <row r="74" spans="2:9">
      <c r="B74" s="306"/>
      <c r="C74" s="306"/>
      <c r="D74" s="306"/>
      <c r="E74" s="306"/>
      <c r="F74" s="306"/>
      <c r="G74" s="306"/>
      <c r="I74" s="306"/>
    </row>
    <row r="75" spans="2:9">
      <c r="B75" s="306"/>
      <c r="C75" s="306"/>
      <c r="D75" s="306"/>
      <c r="E75" s="306"/>
      <c r="F75" s="306"/>
      <c r="G75" s="306"/>
      <c r="I75" s="306"/>
    </row>
    <row r="76" spans="2:9">
      <c r="B76" s="306"/>
      <c r="C76" s="306"/>
      <c r="D76" s="306"/>
      <c r="E76" s="306"/>
      <c r="F76" s="306"/>
      <c r="G76" s="306"/>
      <c r="I76" s="306"/>
    </row>
    <row r="77" spans="2:9">
      <c r="B77" s="306"/>
      <c r="C77" s="306"/>
      <c r="D77" s="306"/>
      <c r="E77" s="306"/>
      <c r="F77" s="306"/>
      <c r="G77" s="306"/>
      <c r="I77" s="306"/>
    </row>
    <row r="78" spans="2:9">
      <c r="B78" s="306"/>
      <c r="C78" s="306"/>
      <c r="D78" s="306"/>
      <c r="E78" s="306"/>
      <c r="F78" s="306"/>
      <c r="G78" s="306"/>
      <c r="I78" s="306"/>
    </row>
    <row r="79" spans="2:9">
      <c r="B79" s="306"/>
      <c r="C79" s="306"/>
      <c r="D79" s="306"/>
      <c r="E79" s="306"/>
      <c r="F79" s="306"/>
      <c r="G79" s="306"/>
      <c r="I79" s="306"/>
    </row>
    <row r="80" spans="2:9">
      <c r="B80" s="306"/>
      <c r="C80" s="306"/>
      <c r="D80" s="306"/>
      <c r="E80" s="306"/>
      <c r="F80" s="306"/>
      <c r="G80" s="306"/>
      <c r="I80" s="306"/>
    </row>
    <row r="81" spans="2:9">
      <c r="B81" s="306"/>
      <c r="C81" s="306"/>
      <c r="D81" s="306"/>
      <c r="E81" s="306"/>
      <c r="F81" s="306"/>
      <c r="G81" s="306"/>
      <c r="I81" s="306"/>
    </row>
    <row r="82" spans="2:9">
      <c r="B82" s="306"/>
      <c r="C82" s="306"/>
      <c r="D82" s="306"/>
      <c r="E82" s="306"/>
      <c r="F82" s="306"/>
      <c r="G82" s="306"/>
      <c r="I82" s="306"/>
    </row>
    <row r="83" spans="2:9">
      <c r="B83" s="306"/>
      <c r="C83" s="306"/>
      <c r="D83" s="306"/>
      <c r="E83" s="306"/>
      <c r="F83" s="306"/>
      <c r="G83" s="306"/>
      <c r="I83" s="306"/>
    </row>
    <row r="84" spans="2:9">
      <c r="B84" s="306"/>
      <c r="C84" s="306"/>
      <c r="D84" s="306"/>
      <c r="E84" s="306"/>
      <c r="F84" s="306"/>
      <c r="G84" s="306"/>
      <c r="I84" s="306"/>
    </row>
    <row r="85" spans="2:9">
      <c r="B85" s="306"/>
      <c r="C85" s="306"/>
      <c r="D85" s="306"/>
      <c r="E85" s="306"/>
      <c r="F85" s="306"/>
      <c r="G85" s="306"/>
      <c r="I85" s="306"/>
    </row>
  </sheetData>
  <mergeCells count="8">
    <mergeCell ref="B4:I4"/>
    <mergeCell ref="D12:E12"/>
    <mergeCell ref="F12:G12"/>
    <mergeCell ref="H12:I12"/>
    <mergeCell ref="B14:C14"/>
    <mergeCell ref="C5:C6"/>
    <mergeCell ref="D5:D6"/>
    <mergeCell ref="H5:H6"/>
  </mergeCells>
  <printOptions horizontalCentered="1"/>
  <pageMargins left="0.31496062992126" right="0.31496062992126" top="0.354330708661417" bottom="0.354330708661417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L121"/>
  <sheetViews>
    <sheetView zoomScale="70" zoomScaleNormal="70" workbookViewId="0">
      <selection activeCell="C4" sqref="C4:H4"/>
    </sheetView>
  </sheetViews>
  <sheetFormatPr defaultColWidth="9.14285714285714" defaultRowHeight="18.75"/>
  <cols>
    <col min="1" max="1" width="9.14285714285714" style="114"/>
    <col min="2" max="2" width="9.85714285714286" style="115" customWidth="1"/>
    <col min="3" max="3" width="22.7142857142857" style="185" customWidth="1"/>
    <col min="4" max="4" width="12.4285714285714" style="186" customWidth="1"/>
    <col min="5" max="5" width="18.1428571428571" style="115" customWidth="1"/>
    <col min="6" max="6" width="14.4285714285714" style="187" hidden="1" customWidth="1"/>
    <col min="7" max="7" width="9.57142857142857" style="187" hidden="1" customWidth="1"/>
    <col min="8" max="8" width="15" style="120" customWidth="1"/>
    <col min="9" max="9" width="14" style="114" customWidth="1"/>
    <col min="10" max="10" width="8.71428571428571" style="114" customWidth="1"/>
    <col min="11" max="11" width="7.28571428571429" style="217" customWidth="1"/>
    <col min="12" max="12" width="12.1428571428571" style="114" customWidth="1"/>
    <col min="13" max="13" width="8.85714285714286" style="114" customWidth="1"/>
    <col min="14" max="16384" width="9.14285714285714" style="114"/>
  </cols>
  <sheetData>
    <row r="2" ht="21" spans="2:12">
      <c r="B2" s="200" t="s">
        <v>645</v>
      </c>
      <c r="C2" s="292" t="s">
        <v>646</v>
      </c>
      <c r="D2" s="292"/>
      <c r="E2" s="292"/>
      <c r="F2" s="292"/>
      <c r="G2" s="292"/>
      <c r="H2" s="447" t="s">
        <v>637</v>
      </c>
      <c r="I2" s="292"/>
      <c r="J2" s="292"/>
      <c r="K2" s="292"/>
      <c r="L2" s="292"/>
    </row>
    <row r="3" s="290" customFormat="1" ht="42" spans="2:12">
      <c r="B3" s="293" t="s">
        <v>2</v>
      </c>
      <c r="C3" s="293" t="s">
        <v>4</v>
      </c>
      <c r="D3" s="293" t="s">
        <v>284</v>
      </c>
      <c r="E3" s="294" t="s">
        <v>5</v>
      </c>
      <c r="F3" s="295" t="s">
        <v>62</v>
      </c>
      <c r="G3" s="293" t="s">
        <v>6</v>
      </c>
      <c r="H3" s="296" t="s">
        <v>7</v>
      </c>
      <c r="I3" s="296" t="s">
        <v>642</v>
      </c>
      <c r="J3" s="296" t="s">
        <v>643</v>
      </c>
      <c r="K3" s="302" t="s">
        <v>644</v>
      </c>
      <c r="L3" s="296" t="s">
        <v>8</v>
      </c>
    </row>
    <row r="4" s="291" customFormat="1" ht="21.75" customHeight="1" spans="2:12">
      <c r="B4" s="297">
        <v>1</v>
      </c>
      <c r="C4" s="297" t="s">
        <v>647</v>
      </c>
      <c r="D4" s="298" t="s">
        <v>645</v>
      </c>
      <c r="E4" s="299" t="s">
        <v>648</v>
      </c>
      <c r="F4" s="300"/>
      <c r="G4" s="149"/>
      <c r="H4" s="301">
        <v>150450</v>
      </c>
      <c r="I4" s="297"/>
      <c r="J4" s="297"/>
      <c r="K4" s="303"/>
      <c r="L4" s="304" t="s">
        <v>9</v>
      </c>
    </row>
    <row r="5" spans="2:8">
      <c r="B5" s="114"/>
      <c r="C5" s="114"/>
      <c r="D5" s="114"/>
      <c r="E5" s="114"/>
      <c r="F5" s="114"/>
      <c r="G5" s="114"/>
      <c r="H5" s="115"/>
    </row>
    <row r="6" spans="2:8">
      <c r="B6" s="114"/>
      <c r="C6" s="114"/>
      <c r="D6" s="114"/>
      <c r="E6" s="114"/>
      <c r="F6" s="114"/>
      <c r="G6" s="114"/>
      <c r="H6" s="115"/>
    </row>
    <row r="7" spans="2:8">
      <c r="B7" s="114"/>
      <c r="C7" s="114"/>
      <c r="D7" s="114"/>
      <c r="E7" s="114"/>
      <c r="F7" s="114"/>
      <c r="G7" s="114"/>
      <c r="H7" s="115"/>
    </row>
    <row r="8" spans="2:8">
      <c r="B8" s="114"/>
      <c r="C8" s="114"/>
      <c r="D8" s="114"/>
      <c r="E8" s="114"/>
      <c r="F8" s="114"/>
      <c r="G8" s="114"/>
      <c r="H8" s="115"/>
    </row>
    <row r="9" spans="2:8">
      <c r="B9" s="114"/>
      <c r="C9" s="114"/>
      <c r="D9" s="114"/>
      <c r="E9" s="114"/>
      <c r="F9" s="114"/>
      <c r="G9" s="114"/>
      <c r="H9" s="115"/>
    </row>
    <row r="10" spans="2:8">
      <c r="B10" s="114"/>
      <c r="C10" s="114"/>
      <c r="D10" s="114"/>
      <c r="E10" s="114"/>
      <c r="F10" s="114"/>
      <c r="G10" s="114"/>
      <c r="H10" s="115"/>
    </row>
    <row r="11" spans="2:8">
      <c r="B11" s="114"/>
      <c r="C11" s="114"/>
      <c r="D11" s="114"/>
      <c r="E11" s="114"/>
      <c r="F11" s="114"/>
      <c r="G11" s="114"/>
      <c r="H11" s="115"/>
    </row>
    <row r="12" spans="2:8">
      <c r="B12" s="114"/>
      <c r="C12" s="114"/>
      <c r="D12" s="114"/>
      <c r="E12" s="114"/>
      <c r="F12" s="114"/>
      <c r="G12" s="114"/>
      <c r="H12" s="115"/>
    </row>
    <row r="13" spans="2:8">
      <c r="B13" s="114"/>
      <c r="C13" s="114"/>
      <c r="D13" s="114"/>
      <c r="E13" s="114"/>
      <c r="F13" s="114"/>
      <c r="G13" s="114"/>
      <c r="H13" s="115"/>
    </row>
    <row r="14" spans="2:8">
      <c r="B14" s="114"/>
      <c r="C14" s="114"/>
      <c r="D14" s="114"/>
      <c r="E14" s="114"/>
      <c r="F14" s="114"/>
      <c r="G14" s="114"/>
      <c r="H14" s="115"/>
    </row>
    <row r="15" spans="2:8">
      <c r="B15" s="114"/>
      <c r="C15" s="114"/>
      <c r="D15" s="114"/>
      <c r="E15" s="114"/>
      <c r="F15" s="114"/>
      <c r="G15" s="114"/>
      <c r="H15" s="115"/>
    </row>
    <row r="16" spans="2:8">
      <c r="B16" s="114"/>
      <c r="C16" s="114"/>
      <c r="D16" s="114"/>
      <c r="E16" s="114"/>
      <c r="F16" s="114"/>
      <c r="G16" s="114"/>
      <c r="H16" s="115"/>
    </row>
    <row r="17" spans="2:8">
      <c r="B17" s="114"/>
      <c r="C17" s="114"/>
      <c r="D17" s="114"/>
      <c r="E17" s="114"/>
      <c r="F17" s="114"/>
      <c r="G17" s="114"/>
      <c r="H17" s="115"/>
    </row>
    <row r="18" spans="2:8">
      <c r="B18" s="114"/>
      <c r="C18" s="114"/>
      <c r="D18" s="114"/>
      <c r="E18" s="114"/>
      <c r="F18" s="114"/>
      <c r="G18" s="114"/>
      <c r="H18" s="115"/>
    </row>
    <row r="19" spans="2:8">
      <c r="B19" s="114"/>
      <c r="C19" s="114"/>
      <c r="D19" s="114"/>
      <c r="E19" s="114"/>
      <c r="F19" s="114"/>
      <c r="G19" s="114"/>
      <c r="H19" s="115"/>
    </row>
    <row r="20" spans="2:8">
      <c r="B20" s="114"/>
      <c r="C20" s="114"/>
      <c r="D20" s="114"/>
      <c r="E20" s="114"/>
      <c r="F20" s="114"/>
      <c r="G20" s="114"/>
      <c r="H20" s="115"/>
    </row>
    <row r="21" spans="2:8">
      <c r="B21" s="114"/>
      <c r="C21" s="114"/>
      <c r="D21" s="114"/>
      <c r="E21" s="114"/>
      <c r="F21" s="114"/>
      <c r="G21" s="114"/>
      <c r="H21" s="115"/>
    </row>
    <row r="22" spans="2:8">
      <c r="B22" s="114"/>
      <c r="C22" s="114"/>
      <c r="D22" s="114"/>
      <c r="E22" s="114"/>
      <c r="F22" s="114"/>
      <c r="G22" s="114"/>
      <c r="H22" s="115"/>
    </row>
    <row r="23" spans="2:8">
      <c r="B23" s="114"/>
      <c r="C23" s="114"/>
      <c r="D23" s="114"/>
      <c r="E23" s="114"/>
      <c r="F23" s="114"/>
      <c r="G23" s="114"/>
      <c r="H23" s="115"/>
    </row>
    <row r="24" spans="2:8">
      <c r="B24" s="114"/>
      <c r="C24" s="114"/>
      <c r="D24" s="114"/>
      <c r="E24" s="114"/>
      <c r="F24" s="114"/>
      <c r="G24" s="114"/>
      <c r="H24" s="115"/>
    </row>
    <row r="25" spans="2:8">
      <c r="B25" s="114"/>
      <c r="C25" s="114"/>
      <c r="D25" s="114"/>
      <c r="E25" s="114"/>
      <c r="F25" s="114"/>
      <c r="G25" s="114"/>
      <c r="H25" s="115"/>
    </row>
    <row r="26" spans="2:8">
      <c r="B26" s="114"/>
      <c r="C26" s="114"/>
      <c r="D26" s="114"/>
      <c r="E26" s="114"/>
      <c r="F26" s="114"/>
      <c r="G26" s="114"/>
      <c r="H26" s="115"/>
    </row>
    <row r="27" spans="2:8">
      <c r="B27" s="114"/>
      <c r="C27" s="114"/>
      <c r="D27" s="114"/>
      <c r="E27" s="114"/>
      <c r="F27" s="114"/>
      <c r="G27" s="114"/>
      <c r="H27" s="115"/>
    </row>
    <row r="28" spans="2:8">
      <c r="B28" s="114"/>
      <c r="C28" s="114"/>
      <c r="D28" s="114"/>
      <c r="E28" s="114"/>
      <c r="F28" s="114"/>
      <c r="G28" s="114"/>
      <c r="H28" s="115"/>
    </row>
    <row r="29" spans="2:8">
      <c r="B29" s="114"/>
      <c r="C29" s="114"/>
      <c r="D29" s="114"/>
      <c r="E29" s="114"/>
      <c r="F29" s="114"/>
      <c r="G29" s="114"/>
      <c r="H29" s="115"/>
    </row>
    <row r="30" spans="2:8">
      <c r="B30" s="114"/>
      <c r="C30" s="114"/>
      <c r="D30" s="114"/>
      <c r="E30" s="114"/>
      <c r="F30" s="114"/>
      <c r="G30" s="114"/>
      <c r="H30" s="115"/>
    </row>
    <row r="31" spans="2:8">
      <c r="B31" s="114"/>
      <c r="C31" s="114"/>
      <c r="D31" s="114"/>
      <c r="E31" s="114"/>
      <c r="F31" s="114"/>
      <c r="G31" s="114"/>
      <c r="H31" s="115"/>
    </row>
    <row r="32" spans="2:8">
      <c r="B32" s="114"/>
      <c r="C32" s="114"/>
      <c r="D32" s="114"/>
      <c r="E32" s="114"/>
      <c r="F32" s="114"/>
      <c r="G32" s="114"/>
      <c r="H32" s="115"/>
    </row>
    <row r="33" spans="2:8">
      <c r="B33" s="114"/>
      <c r="C33" s="114"/>
      <c r="D33" s="114"/>
      <c r="E33" s="114"/>
      <c r="F33" s="114"/>
      <c r="G33" s="114"/>
      <c r="H33" s="115"/>
    </row>
    <row r="34" spans="2:8">
      <c r="B34" s="114"/>
      <c r="C34" s="114"/>
      <c r="D34" s="114"/>
      <c r="E34" s="114"/>
      <c r="F34" s="114"/>
      <c r="G34" s="114"/>
      <c r="H34" s="115"/>
    </row>
    <row r="35" spans="2:8">
      <c r="B35" s="114"/>
      <c r="C35" s="114"/>
      <c r="D35" s="114"/>
      <c r="E35" s="114"/>
      <c r="F35" s="114"/>
      <c r="G35" s="114"/>
      <c r="H35" s="115"/>
    </row>
    <row r="36" spans="2:8">
      <c r="B36" s="114"/>
      <c r="C36" s="114"/>
      <c r="D36" s="114"/>
      <c r="E36" s="114"/>
      <c r="F36" s="114"/>
      <c r="G36" s="114"/>
      <c r="H36" s="115"/>
    </row>
    <row r="37" spans="2:8">
      <c r="B37" s="114"/>
      <c r="C37" s="114"/>
      <c r="D37" s="114"/>
      <c r="E37" s="114"/>
      <c r="F37" s="114"/>
      <c r="G37" s="114"/>
      <c r="H37" s="115"/>
    </row>
    <row r="38" spans="2:8">
      <c r="B38" s="114"/>
      <c r="C38" s="114"/>
      <c r="D38" s="114"/>
      <c r="E38" s="114"/>
      <c r="F38" s="114"/>
      <c r="G38" s="114"/>
      <c r="H38" s="115"/>
    </row>
    <row r="39" spans="2:8">
      <c r="B39" s="114"/>
      <c r="C39" s="114"/>
      <c r="D39" s="114"/>
      <c r="E39" s="114"/>
      <c r="F39" s="114"/>
      <c r="G39" s="114"/>
      <c r="H39" s="115"/>
    </row>
    <row r="40" spans="2:8">
      <c r="B40" s="114"/>
      <c r="C40" s="114"/>
      <c r="D40" s="114"/>
      <c r="E40" s="114"/>
      <c r="F40" s="114"/>
      <c r="G40" s="114"/>
      <c r="H40" s="115"/>
    </row>
    <row r="41" spans="2:8">
      <c r="B41" s="114"/>
      <c r="C41" s="114"/>
      <c r="D41" s="114"/>
      <c r="E41" s="114"/>
      <c r="F41" s="114"/>
      <c r="G41" s="114"/>
      <c r="H41" s="115"/>
    </row>
    <row r="42" spans="2:8">
      <c r="B42" s="114"/>
      <c r="C42" s="114"/>
      <c r="D42" s="114"/>
      <c r="E42" s="114"/>
      <c r="F42" s="114"/>
      <c r="G42" s="114"/>
      <c r="H42" s="115"/>
    </row>
    <row r="43" spans="2:8">
      <c r="B43" s="114"/>
      <c r="C43" s="114"/>
      <c r="D43" s="114"/>
      <c r="E43" s="114"/>
      <c r="F43" s="114"/>
      <c r="G43" s="114"/>
      <c r="H43" s="115"/>
    </row>
    <row r="44" spans="2:8">
      <c r="B44" s="114"/>
      <c r="C44" s="114"/>
      <c r="D44" s="114"/>
      <c r="E44" s="114"/>
      <c r="F44" s="114"/>
      <c r="G44" s="114"/>
      <c r="H44" s="115"/>
    </row>
    <row r="45" spans="2:8">
      <c r="B45" s="114"/>
      <c r="C45" s="114"/>
      <c r="D45" s="114"/>
      <c r="E45" s="114"/>
      <c r="F45" s="114"/>
      <c r="G45" s="114"/>
      <c r="H45" s="115"/>
    </row>
    <row r="46" spans="2:8">
      <c r="B46" s="114"/>
      <c r="C46" s="114"/>
      <c r="D46" s="114"/>
      <c r="E46" s="114"/>
      <c r="F46" s="114"/>
      <c r="G46" s="114"/>
      <c r="H46" s="115"/>
    </row>
    <row r="47" spans="2:8">
      <c r="B47" s="114"/>
      <c r="C47" s="114"/>
      <c r="D47" s="114"/>
      <c r="E47" s="114"/>
      <c r="F47" s="114"/>
      <c r="G47" s="114"/>
      <c r="H47" s="115"/>
    </row>
    <row r="48" spans="2:8">
      <c r="B48" s="114"/>
      <c r="C48" s="114"/>
      <c r="D48" s="114"/>
      <c r="E48" s="114"/>
      <c r="F48" s="114"/>
      <c r="G48" s="114"/>
      <c r="H48" s="115"/>
    </row>
    <row r="49" spans="2:8">
      <c r="B49" s="114"/>
      <c r="C49" s="114"/>
      <c r="D49" s="114"/>
      <c r="E49" s="114"/>
      <c r="F49" s="114"/>
      <c r="G49" s="114"/>
      <c r="H49" s="115"/>
    </row>
    <row r="50" spans="2:8">
      <c r="B50" s="114"/>
      <c r="C50" s="114"/>
      <c r="D50" s="114"/>
      <c r="E50" s="114"/>
      <c r="F50" s="114"/>
      <c r="G50" s="114"/>
      <c r="H50" s="115"/>
    </row>
    <row r="51" spans="2:8">
      <c r="B51" s="114"/>
      <c r="C51" s="114"/>
      <c r="D51" s="114"/>
      <c r="E51" s="114"/>
      <c r="F51" s="114"/>
      <c r="G51" s="114"/>
      <c r="H51" s="115"/>
    </row>
    <row r="52" spans="2:8">
      <c r="B52" s="114"/>
      <c r="C52" s="114"/>
      <c r="D52" s="114"/>
      <c r="E52" s="114"/>
      <c r="F52" s="114"/>
      <c r="G52" s="114"/>
      <c r="H52" s="115"/>
    </row>
    <row r="53" spans="2:8">
      <c r="B53" s="114"/>
      <c r="C53" s="114"/>
      <c r="D53" s="114"/>
      <c r="E53" s="114"/>
      <c r="F53" s="114"/>
      <c r="G53" s="114"/>
      <c r="H53" s="115"/>
    </row>
    <row r="54" spans="2:8">
      <c r="B54" s="114"/>
      <c r="C54" s="114"/>
      <c r="D54" s="114"/>
      <c r="E54" s="114"/>
      <c r="F54" s="114"/>
      <c r="G54" s="114"/>
      <c r="H54" s="115"/>
    </row>
    <row r="55" spans="2:8">
      <c r="B55" s="114"/>
      <c r="C55" s="114"/>
      <c r="D55" s="114"/>
      <c r="E55" s="114"/>
      <c r="F55" s="114"/>
      <c r="G55" s="114"/>
      <c r="H55" s="115"/>
    </row>
    <row r="56" spans="2:8">
      <c r="B56" s="114"/>
      <c r="C56" s="114"/>
      <c r="D56" s="114"/>
      <c r="E56" s="114"/>
      <c r="F56" s="114"/>
      <c r="G56" s="114"/>
      <c r="H56" s="115"/>
    </row>
    <row r="57" spans="2:8">
      <c r="B57" s="114"/>
      <c r="C57" s="114"/>
      <c r="D57" s="114"/>
      <c r="E57" s="114"/>
      <c r="F57" s="114"/>
      <c r="G57" s="114"/>
      <c r="H57" s="115"/>
    </row>
    <row r="58" spans="2:8">
      <c r="B58" s="114"/>
      <c r="C58" s="114"/>
      <c r="D58" s="114"/>
      <c r="E58" s="114"/>
      <c r="F58" s="114"/>
      <c r="G58" s="114"/>
      <c r="H58" s="115"/>
    </row>
    <row r="59" spans="2:8">
      <c r="B59" s="114"/>
      <c r="C59" s="114"/>
      <c r="D59" s="114"/>
      <c r="E59" s="114"/>
      <c r="F59" s="114"/>
      <c r="G59" s="114"/>
      <c r="H59" s="115"/>
    </row>
    <row r="60" spans="2:8">
      <c r="B60" s="114"/>
      <c r="C60" s="114"/>
      <c r="D60" s="114"/>
      <c r="E60" s="114"/>
      <c r="F60" s="114"/>
      <c r="G60" s="114"/>
      <c r="H60" s="115"/>
    </row>
    <row r="61" spans="2:8">
      <c r="B61" s="114"/>
      <c r="C61" s="114"/>
      <c r="D61" s="114"/>
      <c r="E61" s="114"/>
      <c r="F61" s="114"/>
      <c r="G61" s="114"/>
      <c r="H61" s="115"/>
    </row>
    <row r="62" spans="2:8">
      <c r="B62" s="114"/>
      <c r="C62" s="114"/>
      <c r="D62" s="114"/>
      <c r="E62" s="114"/>
      <c r="F62" s="114"/>
      <c r="G62" s="114"/>
      <c r="H62" s="115"/>
    </row>
    <row r="63" spans="2:8">
      <c r="B63" s="114"/>
      <c r="C63" s="114"/>
      <c r="D63" s="114"/>
      <c r="E63" s="114"/>
      <c r="F63" s="114"/>
      <c r="G63" s="114"/>
      <c r="H63" s="115"/>
    </row>
    <row r="64" spans="2:8">
      <c r="B64" s="114"/>
      <c r="C64" s="114"/>
      <c r="D64" s="114"/>
      <c r="E64" s="114"/>
      <c r="F64" s="114"/>
      <c r="G64" s="114"/>
      <c r="H64" s="115"/>
    </row>
    <row r="65" spans="2:8">
      <c r="B65" s="114"/>
      <c r="C65" s="114"/>
      <c r="D65" s="114"/>
      <c r="E65" s="114"/>
      <c r="F65" s="114"/>
      <c r="G65" s="114"/>
      <c r="H65" s="115"/>
    </row>
    <row r="66" spans="2:8">
      <c r="B66" s="114"/>
      <c r="C66" s="114"/>
      <c r="D66" s="114"/>
      <c r="E66" s="114"/>
      <c r="F66" s="114"/>
      <c r="G66" s="114"/>
      <c r="H66" s="115"/>
    </row>
    <row r="67" spans="2:8">
      <c r="B67" s="114"/>
      <c r="C67" s="114"/>
      <c r="D67" s="114"/>
      <c r="E67" s="114"/>
      <c r="F67" s="114"/>
      <c r="G67" s="114"/>
      <c r="H67" s="115"/>
    </row>
    <row r="68" spans="2:8">
      <c r="B68" s="114"/>
      <c r="C68" s="114"/>
      <c r="D68" s="114"/>
      <c r="E68" s="114"/>
      <c r="F68" s="114"/>
      <c r="G68" s="114"/>
      <c r="H68" s="115"/>
    </row>
    <row r="69" spans="2:8">
      <c r="B69" s="114"/>
      <c r="C69" s="114"/>
      <c r="D69" s="114"/>
      <c r="E69" s="114"/>
      <c r="F69" s="114"/>
      <c r="G69" s="114"/>
      <c r="H69" s="115"/>
    </row>
    <row r="70" spans="2:8">
      <c r="B70" s="114"/>
      <c r="C70" s="114"/>
      <c r="D70" s="114"/>
      <c r="E70" s="114"/>
      <c r="F70" s="114"/>
      <c r="G70" s="114"/>
      <c r="H70" s="115"/>
    </row>
    <row r="71" spans="2:8">
      <c r="B71" s="114"/>
      <c r="C71" s="114"/>
      <c r="D71" s="114"/>
      <c r="E71" s="114"/>
      <c r="F71" s="114"/>
      <c r="G71" s="114"/>
      <c r="H71" s="115"/>
    </row>
    <row r="72" spans="2:8">
      <c r="B72" s="114"/>
      <c r="C72" s="114"/>
      <c r="D72" s="114"/>
      <c r="E72" s="114"/>
      <c r="F72" s="114"/>
      <c r="G72" s="114"/>
      <c r="H72" s="115"/>
    </row>
    <row r="73" spans="2:8">
      <c r="B73" s="114"/>
      <c r="C73" s="114"/>
      <c r="D73" s="114"/>
      <c r="E73" s="114"/>
      <c r="F73" s="114"/>
      <c r="G73" s="114"/>
      <c r="H73" s="115"/>
    </row>
    <row r="74" spans="2:8">
      <c r="B74" s="114"/>
      <c r="C74" s="114"/>
      <c r="D74" s="114"/>
      <c r="E74" s="114"/>
      <c r="F74" s="114"/>
      <c r="G74" s="114"/>
      <c r="H74" s="115"/>
    </row>
    <row r="75" spans="2:8">
      <c r="B75" s="114"/>
      <c r="C75" s="114"/>
      <c r="D75" s="114"/>
      <c r="E75" s="114"/>
      <c r="F75" s="114"/>
      <c r="G75" s="114"/>
      <c r="H75" s="115"/>
    </row>
    <row r="76" spans="2:8">
      <c r="B76" s="114"/>
      <c r="C76" s="114"/>
      <c r="D76" s="114"/>
      <c r="E76" s="114"/>
      <c r="F76" s="114"/>
      <c r="G76" s="114"/>
      <c r="H76" s="115"/>
    </row>
    <row r="77" spans="2:8">
      <c r="B77" s="114"/>
      <c r="C77" s="114"/>
      <c r="D77" s="114"/>
      <c r="E77" s="114"/>
      <c r="F77" s="114"/>
      <c r="G77" s="114"/>
      <c r="H77" s="115"/>
    </row>
    <row r="78" spans="2:8">
      <c r="B78" s="114"/>
      <c r="C78" s="114"/>
      <c r="D78" s="114"/>
      <c r="E78" s="114"/>
      <c r="F78" s="114"/>
      <c r="G78" s="114"/>
      <c r="H78" s="115"/>
    </row>
    <row r="79" spans="2:8">
      <c r="B79" s="114"/>
      <c r="C79" s="114"/>
      <c r="D79" s="114"/>
      <c r="E79" s="114"/>
      <c r="F79" s="114"/>
      <c r="G79" s="114"/>
      <c r="H79" s="115"/>
    </row>
    <row r="80" spans="2:8">
      <c r="B80" s="114"/>
      <c r="C80" s="114"/>
      <c r="D80" s="114"/>
      <c r="E80" s="114"/>
      <c r="F80" s="114"/>
      <c r="G80" s="114"/>
      <c r="H80" s="115"/>
    </row>
    <row r="81" spans="2:8">
      <c r="B81" s="114"/>
      <c r="C81" s="114"/>
      <c r="D81" s="114"/>
      <c r="E81" s="114"/>
      <c r="F81" s="114"/>
      <c r="G81" s="114"/>
      <c r="H81" s="115"/>
    </row>
    <row r="82" spans="2:8">
      <c r="B82" s="114"/>
      <c r="C82" s="114"/>
      <c r="D82" s="114"/>
      <c r="E82" s="114"/>
      <c r="F82" s="114"/>
      <c r="G82" s="114"/>
      <c r="H82" s="115"/>
    </row>
    <row r="83" spans="2:8">
      <c r="B83" s="114"/>
      <c r="C83" s="114"/>
      <c r="D83" s="114"/>
      <c r="E83" s="114"/>
      <c r="F83" s="114"/>
      <c r="G83" s="114"/>
      <c r="H83" s="115"/>
    </row>
    <row r="84" spans="2:8">
      <c r="B84" s="114"/>
      <c r="C84" s="114"/>
      <c r="D84" s="114"/>
      <c r="E84" s="114"/>
      <c r="F84" s="114"/>
      <c r="G84" s="114"/>
      <c r="H84" s="115"/>
    </row>
    <row r="85" spans="2:8">
      <c r="B85" s="114"/>
      <c r="C85" s="114"/>
      <c r="D85" s="114"/>
      <c r="E85" s="114"/>
      <c r="F85" s="114"/>
      <c r="G85" s="114"/>
      <c r="H85" s="115"/>
    </row>
    <row r="86" spans="2:8">
      <c r="B86" s="114"/>
      <c r="C86" s="114"/>
      <c r="D86" s="114"/>
      <c r="E86" s="114"/>
      <c r="F86" s="114"/>
      <c r="G86" s="114"/>
      <c r="H86" s="115"/>
    </row>
    <row r="87" spans="2:8">
      <c r="B87" s="114"/>
      <c r="C87" s="114"/>
      <c r="D87" s="114"/>
      <c r="E87" s="114"/>
      <c r="F87" s="114"/>
      <c r="G87" s="114"/>
      <c r="H87" s="115"/>
    </row>
    <row r="88" spans="2:8">
      <c r="B88" s="114"/>
      <c r="C88" s="114"/>
      <c r="D88" s="114"/>
      <c r="E88" s="114"/>
      <c r="F88" s="114"/>
      <c r="G88" s="114"/>
      <c r="H88" s="115"/>
    </row>
    <row r="89" spans="2:8">
      <c r="B89" s="114"/>
      <c r="C89" s="114"/>
      <c r="D89" s="114"/>
      <c r="E89" s="114"/>
      <c r="F89" s="114"/>
      <c r="G89" s="114"/>
      <c r="H89" s="115"/>
    </row>
    <row r="90" spans="2:8">
      <c r="B90" s="114"/>
      <c r="C90" s="114"/>
      <c r="D90" s="114"/>
      <c r="E90" s="114"/>
      <c r="F90" s="114"/>
      <c r="G90" s="114"/>
      <c r="H90" s="115"/>
    </row>
    <row r="91" spans="2:8">
      <c r="B91" s="114"/>
      <c r="C91" s="114"/>
      <c r="D91" s="114"/>
      <c r="E91" s="114"/>
      <c r="F91" s="114"/>
      <c r="G91" s="114"/>
      <c r="H91" s="115"/>
    </row>
    <row r="92" spans="2:8">
      <c r="B92" s="114"/>
      <c r="C92" s="114"/>
      <c r="D92" s="114"/>
      <c r="E92" s="114"/>
      <c r="F92" s="114"/>
      <c r="G92" s="114"/>
      <c r="H92" s="115"/>
    </row>
    <row r="93" spans="2:8">
      <c r="B93" s="114"/>
      <c r="C93" s="114"/>
      <c r="D93" s="114"/>
      <c r="E93" s="114"/>
      <c r="F93" s="114"/>
      <c r="G93" s="114"/>
      <c r="H93" s="115"/>
    </row>
    <row r="94" spans="2:8">
      <c r="B94" s="114"/>
      <c r="C94" s="114"/>
      <c r="D94" s="114"/>
      <c r="E94" s="114"/>
      <c r="F94" s="114"/>
      <c r="G94" s="114"/>
      <c r="H94" s="115"/>
    </row>
    <row r="95" spans="2:8">
      <c r="B95" s="114"/>
      <c r="C95" s="114"/>
      <c r="D95" s="114"/>
      <c r="E95" s="114"/>
      <c r="F95" s="114"/>
      <c r="G95" s="114"/>
      <c r="H95" s="115"/>
    </row>
    <row r="96" spans="2:8">
      <c r="B96" s="114"/>
      <c r="C96" s="114"/>
      <c r="D96" s="114"/>
      <c r="E96" s="114"/>
      <c r="F96" s="114"/>
      <c r="G96" s="114"/>
      <c r="H96" s="115"/>
    </row>
    <row r="97" spans="2:8">
      <c r="B97" s="114"/>
      <c r="C97" s="114"/>
      <c r="D97" s="114"/>
      <c r="E97" s="114"/>
      <c r="F97" s="114"/>
      <c r="G97" s="114"/>
      <c r="H97" s="115"/>
    </row>
    <row r="98" spans="2:8">
      <c r="B98" s="114"/>
      <c r="C98" s="114"/>
      <c r="D98" s="114"/>
      <c r="E98" s="114"/>
      <c r="F98" s="114"/>
      <c r="G98" s="114"/>
      <c r="H98" s="115"/>
    </row>
    <row r="99" spans="2:8">
      <c r="B99" s="114"/>
      <c r="C99" s="114"/>
      <c r="D99" s="114"/>
      <c r="E99" s="114"/>
      <c r="F99" s="114"/>
      <c r="G99" s="114"/>
      <c r="H99" s="115"/>
    </row>
    <row r="100" spans="2:8">
      <c r="B100" s="114"/>
      <c r="C100" s="114"/>
      <c r="D100" s="114"/>
      <c r="E100" s="114"/>
      <c r="F100" s="114"/>
      <c r="G100" s="114"/>
      <c r="H100" s="115"/>
    </row>
    <row r="101" spans="2:8">
      <c r="B101" s="114"/>
      <c r="C101" s="114"/>
      <c r="D101" s="114"/>
      <c r="E101" s="114"/>
      <c r="F101" s="114"/>
      <c r="G101" s="114"/>
      <c r="H101" s="115"/>
    </row>
    <row r="102" spans="2:8">
      <c r="B102" s="114"/>
      <c r="C102" s="114"/>
      <c r="D102" s="114"/>
      <c r="E102" s="114"/>
      <c r="F102" s="114"/>
      <c r="G102" s="114"/>
      <c r="H102" s="115"/>
    </row>
    <row r="103" spans="2:8">
      <c r="B103" s="114"/>
      <c r="C103" s="114"/>
      <c r="D103" s="114"/>
      <c r="E103" s="114"/>
      <c r="F103" s="114"/>
      <c r="G103" s="114"/>
      <c r="H103" s="115"/>
    </row>
    <row r="104" spans="2:8">
      <c r="B104" s="114"/>
      <c r="C104" s="114"/>
      <c r="D104" s="114"/>
      <c r="E104" s="114"/>
      <c r="F104" s="114"/>
      <c r="G104" s="114"/>
      <c r="H104" s="115"/>
    </row>
    <row r="105" spans="2:8">
      <c r="B105" s="114"/>
      <c r="C105" s="114"/>
      <c r="D105" s="114"/>
      <c r="E105" s="114"/>
      <c r="F105" s="114"/>
      <c r="G105" s="114"/>
      <c r="H105" s="115"/>
    </row>
    <row r="106" spans="2:8">
      <c r="B106" s="114"/>
      <c r="C106" s="114"/>
      <c r="D106" s="114"/>
      <c r="E106" s="114"/>
      <c r="F106" s="114"/>
      <c r="G106" s="114"/>
      <c r="H106" s="115"/>
    </row>
    <row r="107" spans="2:8">
      <c r="B107" s="114"/>
      <c r="C107" s="114"/>
      <c r="D107" s="114"/>
      <c r="E107" s="114"/>
      <c r="F107" s="114"/>
      <c r="G107" s="114"/>
      <c r="H107" s="115"/>
    </row>
    <row r="108" spans="2:8">
      <c r="B108" s="114"/>
      <c r="C108" s="114"/>
      <c r="D108" s="114"/>
      <c r="E108" s="114"/>
      <c r="F108" s="114"/>
      <c r="G108" s="114"/>
      <c r="H108" s="115"/>
    </row>
    <row r="109" spans="2:8">
      <c r="B109" s="114"/>
      <c r="C109" s="114"/>
      <c r="D109" s="114"/>
      <c r="E109" s="114"/>
      <c r="F109" s="114"/>
      <c r="G109" s="114"/>
      <c r="H109" s="115"/>
    </row>
    <row r="110" spans="2:8">
      <c r="B110" s="114"/>
      <c r="C110" s="114"/>
      <c r="D110" s="114"/>
      <c r="E110" s="114"/>
      <c r="F110" s="114"/>
      <c r="G110" s="114"/>
      <c r="H110" s="115"/>
    </row>
    <row r="111" spans="2:8">
      <c r="B111" s="114"/>
      <c r="C111" s="114"/>
      <c r="D111" s="114"/>
      <c r="E111" s="114"/>
      <c r="F111" s="114"/>
      <c r="G111" s="114"/>
      <c r="H111" s="115"/>
    </row>
    <row r="112" spans="2:8">
      <c r="B112" s="114"/>
      <c r="C112" s="114"/>
      <c r="D112" s="114"/>
      <c r="E112" s="114"/>
      <c r="F112" s="114"/>
      <c r="G112" s="114"/>
      <c r="H112" s="115"/>
    </row>
    <row r="113" spans="2:8">
      <c r="B113" s="114"/>
      <c r="C113" s="114"/>
      <c r="D113" s="114"/>
      <c r="E113" s="114"/>
      <c r="F113" s="114"/>
      <c r="G113" s="114"/>
      <c r="H113" s="115"/>
    </row>
    <row r="114" spans="2:8">
      <c r="B114" s="114"/>
      <c r="C114" s="114"/>
      <c r="D114" s="114"/>
      <c r="E114" s="114"/>
      <c r="F114" s="114"/>
      <c r="G114" s="114"/>
      <c r="H114" s="115"/>
    </row>
    <row r="115" spans="2:8">
      <c r="B115" s="114"/>
      <c r="C115" s="114"/>
      <c r="D115" s="114"/>
      <c r="E115" s="114"/>
      <c r="F115" s="114"/>
      <c r="G115" s="114"/>
      <c r="H115" s="115"/>
    </row>
    <row r="116" spans="2:8">
      <c r="B116" s="114"/>
      <c r="C116" s="114"/>
      <c r="D116" s="114"/>
      <c r="E116" s="114"/>
      <c r="F116" s="114"/>
      <c r="G116" s="114"/>
      <c r="H116" s="115"/>
    </row>
    <row r="117" spans="2:8">
      <c r="B117" s="114"/>
      <c r="C117" s="114"/>
      <c r="D117" s="114"/>
      <c r="E117" s="114"/>
      <c r="F117" s="114"/>
      <c r="G117" s="114"/>
      <c r="H117" s="115"/>
    </row>
    <row r="118" spans="2:8">
      <c r="B118" s="114"/>
      <c r="C118" s="114"/>
      <c r="D118" s="114"/>
      <c r="E118" s="114"/>
      <c r="F118" s="114"/>
      <c r="G118" s="114"/>
      <c r="H118" s="115"/>
    </row>
    <row r="119" spans="2:8">
      <c r="B119" s="114"/>
      <c r="C119" s="114"/>
      <c r="D119" s="114"/>
      <c r="E119" s="114"/>
      <c r="F119" s="114"/>
      <c r="G119" s="114"/>
      <c r="H119" s="115"/>
    </row>
    <row r="120" spans="2:8">
      <c r="B120" s="114"/>
      <c r="C120" s="114"/>
      <c r="D120" s="114"/>
      <c r="E120" s="114"/>
      <c r="F120" s="114"/>
      <c r="G120" s="114"/>
      <c r="H120" s="115"/>
    </row>
    <row r="121" spans="2:8">
      <c r="B121" s="114"/>
      <c r="C121" s="114"/>
      <c r="D121" s="114"/>
      <c r="E121" s="114"/>
      <c r="F121" s="114"/>
      <c r="G121" s="114"/>
      <c r="H121" s="115"/>
    </row>
  </sheetData>
  <printOptions horizontalCentered="1"/>
  <pageMargins left="0.31496062992126" right="0.118110236220472" top="10.1968503937008" bottom="0.354330708661417" header="0.31496062992126" footer="0.31496062992126"/>
  <pageSetup paperSize="9" scale="81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J94"/>
  <sheetViews>
    <sheetView topLeftCell="A67" workbookViewId="0">
      <selection activeCell="B86" sqref="B86:D88"/>
    </sheetView>
  </sheetViews>
  <sheetFormatPr defaultColWidth="9" defaultRowHeight="15"/>
  <cols>
    <col min="2" max="2" width="9.57142857142857" customWidth="1"/>
    <col min="3" max="3" width="18.8571428571429" style="236" customWidth="1"/>
    <col min="4" max="4" width="15.1428571428571" customWidth="1"/>
    <col min="5" max="5" width="12.7142857142857" customWidth="1"/>
    <col min="6" max="6" width="8.57142857142857" customWidth="1"/>
    <col min="7" max="7" width="5" customWidth="1"/>
    <col min="8" max="8" width="4.14285714285714" customWidth="1"/>
    <col min="10" max="10" width="12.4285714285714" style="236" customWidth="1"/>
    <col min="12" max="12" width="6.28571428571429" customWidth="1"/>
  </cols>
  <sheetData>
    <row r="2" ht="21" spans="2:10">
      <c r="B2" s="44" t="s">
        <v>18</v>
      </c>
      <c r="C2" s="44"/>
      <c r="D2" s="282"/>
      <c r="E2" s="448" t="s">
        <v>649</v>
      </c>
      <c r="F2" s="282"/>
      <c r="G2" s="282"/>
      <c r="J2"/>
    </row>
    <row r="3" spans="2:10">
      <c r="B3" s="193" t="s">
        <v>11</v>
      </c>
      <c r="C3" s="193"/>
      <c r="D3" s="193"/>
      <c r="E3" s="193"/>
      <c r="F3" s="193" t="s">
        <v>10</v>
      </c>
      <c r="J3"/>
    </row>
    <row r="4" spans="2:10">
      <c r="B4" s="193" t="s">
        <v>650</v>
      </c>
      <c r="C4" s="193" t="s">
        <v>651</v>
      </c>
      <c r="D4" s="193" t="s">
        <v>652</v>
      </c>
      <c r="E4" s="193"/>
      <c r="F4" s="193"/>
      <c r="J4"/>
    </row>
    <row r="5" ht="15.75" spans="2:10">
      <c r="B5" s="283">
        <v>1</v>
      </c>
      <c r="C5" s="126">
        <v>944038000</v>
      </c>
      <c r="D5" s="284">
        <v>552.0414</v>
      </c>
      <c r="E5" s="284"/>
      <c r="F5" s="284"/>
      <c r="J5"/>
    </row>
    <row r="6" ht="15.75" spans="2:10">
      <c r="B6" s="283">
        <v>2</v>
      </c>
      <c r="C6" s="126" t="s">
        <v>653</v>
      </c>
      <c r="D6" s="284">
        <v>517.81</v>
      </c>
      <c r="E6" s="285"/>
      <c r="F6" s="284"/>
      <c r="J6"/>
    </row>
    <row r="7" ht="15.75" spans="2:10">
      <c r="B7" s="283">
        <v>3</v>
      </c>
      <c r="C7" s="126" t="s">
        <v>654</v>
      </c>
      <c r="D7" s="284">
        <v>2784.6412</v>
      </c>
      <c r="E7" s="285"/>
      <c r="F7" s="284"/>
      <c r="J7"/>
    </row>
    <row r="8" ht="15.75" spans="2:10">
      <c r="B8" s="283">
        <v>4</v>
      </c>
      <c r="C8" s="126" t="s">
        <v>655</v>
      </c>
      <c r="D8" s="284">
        <v>517.704</v>
      </c>
      <c r="E8" s="285"/>
      <c r="F8" s="284"/>
      <c r="J8"/>
    </row>
    <row r="9" ht="15.75" spans="2:10">
      <c r="B9" s="283">
        <v>5</v>
      </c>
      <c r="C9" s="126" t="s">
        <v>656</v>
      </c>
      <c r="D9" s="284">
        <v>342.8252</v>
      </c>
      <c r="E9" s="285"/>
      <c r="F9" s="284"/>
      <c r="J9"/>
    </row>
    <row r="10" ht="15.75" spans="2:10">
      <c r="B10" s="283">
        <v>6</v>
      </c>
      <c r="C10" s="126" t="s">
        <v>657</v>
      </c>
      <c r="D10" s="284">
        <v>560.8953</v>
      </c>
      <c r="E10" s="285"/>
      <c r="F10" s="284"/>
      <c r="J10"/>
    </row>
    <row r="11" ht="15.75" spans="2:10">
      <c r="B11" s="283">
        <v>7</v>
      </c>
      <c r="C11" s="126" t="s">
        <v>658</v>
      </c>
      <c r="D11" s="284">
        <v>696.9182</v>
      </c>
      <c r="E11" s="285"/>
      <c r="F11" s="284"/>
      <c r="J11"/>
    </row>
    <row r="12" ht="15.75" spans="2:10">
      <c r="B12" s="283">
        <v>8</v>
      </c>
      <c r="C12" s="126" t="s">
        <v>659</v>
      </c>
      <c r="D12" s="284">
        <v>1753.35501052632</v>
      </c>
      <c r="E12" s="285"/>
      <c r="F12" s="284"/>
      <c r="J12"/>
    </row>
    <row r="13" ht="15.75" spans="2:10">
      <c r="B13" s="283">
        <v>9</v>
      </c>
      <c r="C13" s="126" t="s">
        <v>660</v>
      </c>
      <c r="D13" s="284">
        <v>1537.93466666667</v>
      </c>
      <c r="E13" s="285"/>
      <c r="F13" s="284"/>
      <c r="J13"/>
    </row>
    <row r="14" ht="15.75" spans="2:10">
      <c r="B14" s="283">
        <v>10</v>
      </c>
      <c r="C14" s="126" t="s">
        <v>661</v>
      </c>
      <c r="D14" s="284">
        <v>1385.526</v>
      </c>
      <c r="E14" s="285"/>
      <c r="F14" s="284"/>
      <c r="J14"/>
    </row>
    <row r="15" ht="15.75" spans="2:10">
      <c r="B15" s="283">
        <v>11</v>
      </c>
      <c r="C15" s="126" t="s">
        <v>662</v>
      </c>
      <c r="D15" s="284">
        <v>646.628266666667</v>
      </c>
      <c r="E15" s="285"/>
      <c r="F15" s="284"/>
      <c r="J15"/>
    </row>
    <row r="16" ht="15.75" spans="2:10">
      <c r="B16" s="283">
        <v>12</v>
      </c>
      <c r="C16" s="126" t="s">
        <v>663</v>
      </c>
      <c r="D16" s="284">
        <v>1936.63562807018</v>
      </c>
      <c r="E16" s="285"/>
      <c r="F16" s="284"/>
      <c r="J16"/>
    </row>
    <row r="17" ht="15.75" spans="2:10">
      <c r="B17" s="283">
        <v>13</v>
      </c>
      <c r="C17" s="126" t="s">
        <v>664</v>
      </c>
      <c r="D17" s="284">
        <v>133.815733333333</v>
      </c>
      <c r="E17" s="285"/>
      <c r="F17" s="284"/>
      <c r="J17"/>
    </row>
    <row r="18" ht="15.75" spans="2:10">
      <c r="B18" s="283">
        <v>14</v>
      </c>
      <c r="C18" s="126" t="s">
        <v>665</v>
      </c>
      <c r="D18" s="284">
        <v>601.956333333333</v>
      </c>
      <c r="E18" s="285"/>
      <c r="F18" s="284"/>
      <c r="J18"/>
    </row>
    <row r="19" ht="15.75" spans="2:10">
      <c r="B19" s="283">
        <v>15</v>
      </c>
      <c r="C19" s="126" t="s">
        <v>666</v>
      </c>
      <c r="D19" s="284">
        <v>1226.63553333333</v>
      </c>
      <c r="E19" s="285"/>
      <c r="F19" s="284"/>
      <c r="J19"/>
    </row>
    <row r="20" ht="15.75" spans="2:10">
      <c r="B20" s="283">
        <v>16</v>
      </c>
      <c r="C20" s="126" t="s">
        <v>667</v>
      </c>
      <c r="D20" s="284">
        <v>1842.26638235294</v>
      </c>
      <c r="E20" s="285"/>
      <c r="F20" s="284"/>
      <c r="J20"/>
    </row>
    <row r="21" ht="15.75" spans="2:10">
      <c r="B21" s="283">
        <v>17</v>
      </c>
      <c r="C21" s="126" t="s">
        <v>668</v>
      </c>
      <c r="D21" s="284">
        <v>800.486866666667</v>
      </c>
      <c r="E21" s="285"/>
      <c r="F21" s="284"/>
      <c r="J21"/>
    </row>
    <row r="22" ht="15.75" spans="2:10">
      <c r="B22" s="283">
        <v>18</v>
      </c>
      <c r="C22" s="126" t="s">
        <v>669</v>
      </c>
      <c r="D22" s="284">
        <v>1561.5045</v>
      </c>
      <c r="E22" s="285"/>
      <c r="F22" s="284"/>
      <c r="J22"/>
    </row>
    <row r="23" ht="15.75" spans="2:10">
      <c r="B23" s="283">
        <v>19</v>
      </c>
      <c r="C23" s="126" t="s">
        <v>670</v>
      </c>
      <c r="D23" s="284">
        <v>2928.64347368421</v>
      </c>
      <c r="E23" s="285"/>
      <c r="F23" s="284"/>
      <c r="J23"/>
    </row>
    <row r="24" ht="15.75" spans="2:10">
      <c r="B24" s="283">
        <v>20</v>
      </c>
      <c r="C24" s="126" t="s">
        <v>671</v>
      </c>
      <c r="D24" s="284">
        <v>8747.07193333334</v>
      </c>
      <c r="E24" s="285"/>
      <c r="F24" s="284"/>
      <c r="J24"/>
    </row>
    <row r="25" ht="15.75" spans="2:10">
      <c r="B25" s="283">
        <v>21</v>
      </c>
      <c r="C25" s="126" t="s">
        <v>672</v>
      </c>
      <c r="D25" s="284">
        <v>798.310733333333</v>
      </c>
      <c r="E25" s="285"/>
      <c r="F25" s="284"/>
      <c r="J25"/>
    </row>
    <row r="26" ht="15.75" spans="2:10">
      <c r="B26" s="283">
        <v>22</v>
      </c>
      <c r="C26" s="126" t="s">
        <v>673</v>
      </c>
      <c r="D26" s="284">
        <v>1655.36136363636</v>
      </c>
      <c r="E26" s="285"/>
      <c r="F26" s="284"/>
      <c r="J26"/>
    </row>
    <row r="27" ht="15.75" spans="2:10">
      <c r="B27" s="283">
        <v>23</v>
      </c>
      <c r="C27" s="126" t="s">
        <v>674</v>
      </c>
      <c r="D27" s="284">
        <v>3112.8476</v>
      </c>
      <c r="E27" s="285"/>
      <c r="F27" s="284"/>
      <c r="J27"/>
    </row>
    <row r="28" ht="15.75" spans="2:10">
      <c r="B28" s="283">
        <v>24</v>
      </c>
      <c r="C28" s="126" t="s">
        <v>675</v>
      </c>
      <c r="D28" s="284">
        <v>1408.6764</v>
      </c>
      <c r="E28" s="285"/>
      <c r="F28" s="284"/>
      <c r="J28"/>
    </row>
    <row r="29" ht="15.75" spans="2:10">
      <c r="B29" s="283">
        <v>25</v>
      </c>
      <c r="C29" s="126" t="s">
        <v>676</v>
      </c>
      <c r="D29" s="284">
        <v>818.066466666666</v>
      </c>
      <c r="E29" s="285"/>
      <c r="F29" s="284"/>
      <c r="J29"/>
    </row>
    <row r="30" ht="15.75" spans="2:10">
      <c r="B30" s="283">
        <v>26</v>
      </c>
      <c r="C30" s="126" t="s">
        <v>677</v>
      </c>
      <c r="D30" s="284">
        <v>536.0807</v>
      </c>
      <c r="E30" s="285"/>
      <c r="F30" s="284"/>
      <c r="J30"/>
    </row>
    <row r="31" ht="15.75" spans="2:10">
      <c r="B31" s="283">
        <v>27</v>
      </c>
      <c r="C31" s="126" t="s">
        <v>678</v>
      </c>
      <c r="D31" s="284">
        <v>887.937766666667</v>
      </c>
      <c r="E31" s="285"/>
      <c r="F31" s="284"/>
      <c r="J31"/>
    </row>
    <row r="32" ht="15.75" spans="2:10">
      <c r="B32" s="283">
        <v>28</v>
      </c>
      <c r="C32" s="126" t="s">
        <v>679</v>
      </c>
      <c r="D32" s="284">
        <v>1406.36223333333</v>
      </c>
      <c r="E32" s="285"/>
      <c r="F32" s="284"/>
      <c r="J32"/>
    </row>
    <row r="33" ht="15.75" spans="2:10">
      <c r="B33" s="283">
        <v>29</v>
      </c>
      <c r="C33" s="126" t="s">
        <v>19</v>
      </c>
      <c r="D33" s="284">
        <v>1023.32152941176</v>
      </c>
      <c r="E33" s="285"/>
      <c r="F33" s="284"/>
      <c r="J33"/>
    </row>
    <row r="34" ht="15.75" spans="2:10">
      <c r="B34" s="283">
        <v>30</v>
      </c>
      <c r="C34" s="126" t="s">
        <v>680</v>
      </c>
      <c r="D34" s="284">
        <v>891.111333333334</v>
      </c>
      <c r="E34" s="285"/>
      <c r="F34" s="284"/>
      <c r="J34"/>
    </row>
    <row r="35" ht="15.75" spans="2:10">
      <c r="B35" s="283">
        <v>31</v>
      </c>
      <c r="C35" s="126" t="s">
        <v>681</v>
      </c>
      <c r="D35" s="284">
        <v>1624.88106666667</v>
      </c>
      <c r="E35" s="285"/>
      <c r="F35" s="284"/>
      <c r="J35"/>
    </row>
    <row r="36" ht="15.75" spans="2:10">
      <c r="B36" s="283">
        <v>32</v>
      </c>
      <c r="C36" s="126" t="s">
        <v>682</v>
      </c>
      <c r="D36" s="284">
        <v>1439.6284</v>
      </c>
      <c r="E36" s="285"/>
      <c r="F36" s="284"/>
      <c r="J36"/>
    </row>
    <row r="37" ht="15.75" spans="2:10">
      <c r="B37" s="283">
        <v>33</v>
      </c>
      <c r="C37" s="126" t="s">
        <v>683</v>
      </c>
      <c r="D37" s="284">
        <v>1127.93893333333</v>
      </c>
      <c r="E37" s="285"/>
      <c r="F37" s="284"/>
      <c r="J37"/>
    </row>
    <row r="38" ht="15.75" spans="2:10">
      <c r="B38" s="283">
        <v>34</v>
      </c>
      <c r="C38" s="126" t="s">
        <v>684</v>
      </c>
      <c r="D38" s="284">
        <v>820.736000000001</v>
      </c>
      <c r="E38" s="285"/>
      <c r="F38" s="284"/>
      <c r="J38"/>
    </row>
    <row r="39" ht="15.75" spans="2:10">
      <c r="B39" s="283">
        <v>35</v>
      </c>
      <c r="C39" s="127" t="s">
        <v>16</v>
      </c>
      <c r="D39" s="286">
        <v>131624.292783333</v>
      </c>
      <c r="E39" s="285"/>
      <c r="F39" s="284"/>
      <c r="J39"/>
    </row>
    <row r="40" ht="15.75" spans="2:10">
      <c r="B40" s="283">
        <v>36</v>
      </c>
      <c r="C40" s="127">
        <v>7236955555</v>
      </c>
      <c r="D40" s="286">
        <v>4807.789</v>
      </c>
      <c r="E40" s="285"/>
      <c r="F40" s="284"/>
      <c r="J40"/>
    </row>
    <row r="41" ht="15.75" spans="2:10">
      <c r="B41" s="283">
        <v>37</v>
      </c>
      <c r="C41" s="127">
        <v>7430993649</v>
      </c>
      <c r="D41" s="286">
        <v>1316.5708</v>
      </c>
      <c r="E41" s="285"/>
      <c r="F41" s="284"/>
      <c r="J41"/>
    </row>
    <row r="42" ht="15.75" spans="2:10">
      <c r="B42" s="283">
        <v>38</v>
      </c>
      <c r="C42" s="127" t="s">
        <v>685</v>
      </c>
      <c r="D42" s="286">
        <v>424.6466</v>
      </c>
      <c r="E42" s="285"/>
      <c r="F42" s="284"/>
      <c r="J42"/>
    </row>
    <row r="43" ht="15.75" spans="2:10">
      <c r="B43" s="283">
        <v>39</v>
      </c>
      <c r="C43" s="127" t="s">
        <v>686</v>
      </c>
      <c r="D43" s="286">
        <v>823.2172</v>
      </c>
      <c r="E43" s="285"/>
      <c r="F43" s="284"/>
      <c r="J43"/>
    </row>
    <row r="44" ht="15.75" spans="2:10">
      <c r="B44" s="283">
        <v>40</v>
      </c>
      <c r="C44" s="127" t="s">
        <v>20</v>
      </c>
      <c r="D44" s="286">
        <v>453.326666666667</v>
      </c>
      <c r="E44" s="285"/>
      <c r="F44" s="284"/>
      <c r="J44"/>
    </row>
    <row r="45" ht="15.75" spans="2:10">
      <c r="B45" s="283">
        <v>41</v>
      </c>
      <c r="C45" s="127">
        <v>1510955555</v>
      </c>
      <c r="D45" s="286">
        <v>2880.5288</v>
      </c>
      <c r="E45" s="285"/>
      <c r="F45" s="284"/>
      <c r="J45"/>
    </row>
    <row r="46" ht="15.75" spans="2:10">
      <c r="B46" s="283">
        <v>42</v>
      </c>
      <c r="C46" s="127">
        <v>2164129000</v>
      </c>
      <c r="D46" s="286">
        <v>2457.40506666667</v>
      </c>
      <c r="E46" s="285"/>
      <c r="F46" s="284"/>
      <c r="J46"/>
    </row>
    <row r="47" ht="15.75" spans="2:10">
      <c r="B47" s="283">
        <v>43</v>
      </c>
      <c r="C47" s="127">
        <v>2361014444</v>
      </c>
      <c r="D47" s="286">
        <v>761.714380952381</v>
      </c>
      <c r="E47" s="285"/>
      <c r="F47" s="284"/>
      <c r="J47"/>
    </row>
    <row r="48" ht="15.75" spans="2:10">
      <c r="B48" s="283">
        <v>44</v>
      </c>
      <c r="C48" s="127">
        <v>3135308198</v>
      </c>
      <c r="D48" s="286">
        <v>862.31</v>
      </c>
      <c r="E48" s="285"/>
      <c r="F48" s="284"/>
      <c r="J48"/>
    </row>
    <row r="49" ht="15.75" spans="2:10">
      <c r="B49" s="283">
        <v>45</v>
      </c>
      <c r="C49" s="127">
        <v>3198944444</v>
      </c>
      <c r="D49" s="286">
        <v>406.78</v>
      </c>
      <c r="E49" s="285"/>
      <c r="F49" s="284"/>
      <c r="J49"/>
    </row>
    <row r="50" ht="15.75" spans="2:10">
      <c r="B50" s="283">
        <v>46</v>
      </c>
      <c r="C50" s="127">
        <v>3605955555</v>
      </c>
      <c r="D50" s="286">
        <v>404.3476</v>
      </c>
      <c r="E50" s="285"/>
      <c r="F50" s="284"/>
      <c r="J50"/>
    </row>
    <row r="51" ht="15.75" spans="2:10">
      <c r="B51" s="283">
        <v>47</v>
      </c>
      <c r="C51" s="127">
        <v>8207955555</v>
      </c>
      <c r="D51" s="286">
        <v>874.222066666667</v>
      </c>
      <c r="E51" s="285"/>
      <c r="F51" s="284"/>
      <c r="J51"/>
    </row>
    <row r="52" ht="15.75" spans="2:10">
      <c r="B52" s="283">
        <v>48</v>
      </c>
      <c r="C52" s="127">
        <v>8259269582</v>
      </c>
      <c r="D52" s="286">
        <v>728.432</v>
      </c>
      <c r="E52" s="285"/>
      <c r="F52" s="284"/>
      <c r="J52"/>
    </row>
    <row r="53" ht="15.75" spans="2:10">
      <c r="B53" s="283">
        <v>49</v>
      </c>
      <c r="C53" s="127">
        <v>8270354969</v>
      </c>
      <c r="D53" s="286">
        <v>913.140533333333</v>
      </c>
      <c r="E53" s="285"/>
      <c r="F53" s="284"/>
      <c r="J53"/>
    </row>
    <row r="54" ht="15.75" spans="2:10">
      <c r="B54" s="283">
        <v>50</v>
      </c>
      <c r="C54" s="127">
        <v>8754638900</v>
      </c>
      <c r="D54" s="286">
        <v>2037.56026666667</v>
      </c>
      <c r="E54" s="285"/>
      <c r="F54" s="284"/>
      <c r="J54"/>
    </row>
    <row r="55" ht="15.75" spans="2:10">
      <c r="B55" s="283">
        <v>51</v>
      </c>
      <c r="C55" s="127">
        <v>43955555</v>
      </c>
      <c r="D55" s="286">
        <v>1175.38453333333</v>
      </c>
      <c r="E55" s="285"/>
      <c r="F55" s="284"/>
      <c r="J55"/>
    </row>
    <row r="56" ht="15.75" spans="2:10">
      <c r="B56" s="283">
        <v>52</v>
      </c>
      <c r="C56" s="127">
        <v>63017911</v>
      </c>
      <c r="D56" s="286">
        <v>1059.11666666667</v>
      </c>
      <c r="E56" s="285"/>
      <c r="F56" s="284"/>
      <c r="J56"/>
    </row>
    <row r="57" ht="15.75" spans="2:10">
      <c r="B57" s="283">
        <v>53</v>
      </c>
      <c r="C57" s="127">
        <v>1272014444</v>
      </c>
      <c r="D57" s="286">
        <v>7995.41345098039</v>
      </c>
      <c r="E57" s="285"/>
      <c r="F57" s="284"/>
      <c r="J57"/>
    </row>
    <row r="58" ht="15.75" spans="2:10">
      <c r="B58" s="283">
        <v>54</v>
      </c>
      <c r="C58" s="127">
        <v>1371014444</v>
      </c>
      <c r="D58" s="286">
        <v>1606.4512</v>
      </c>
      <c r="E58" s="285"/>
      <c r="F58" s="284"/>
      <c r="J58"/>
    </row>
    <row r="59" ht="15.75" spans="2:10">
      <c r="B59" s="283">
        <v>55</v>
      </c>
      <c r="C59" s="127">
        <v>4077955555</v>
      </c>
      <c r="D59" s="286">
        <v>2425.728</v>
      </c>
      <c r="E59" s="285"/>
      <c r="F59" s="284"/>
      <c r="J59"/>
    </row>
    <row r="60" ht="15.75" spans="2:10">
      <c r="B60" s="283">
        <v>56</v>
      </c>
      <c r="C60" s="127">
        <v>4713701214</v>
      </c>
      <c r="D60" s="286">
        <v>1634.20906666667</v>
      </c>
      <c r="E60" s="285"/>
      <c r="F60" s="284"/>
      <c r="J60"/>
    </row>
    <row r="61" ht="15.75" spans="2:10">
      <c r="B61" s="283">
        <v>57</v>
      </c>
      <c r="C61" s="127">
        <v>4865129000</v>
      </c>
      <c r="D61" s="286">
        <v>1247.7048</v>
      </c>
      <c r="E61" s="285"/>
      <c r="F61" s="284"/>
      <c r="J61"/>
    </row>
    <row r="62" ht="15.75" spans="2:10">
      <c r="B62" s="283">
        <v>58</v>
      </c>
      <c r="C62" s="127">
        <v>4980844871</v>
      </c>
      <c r="D62" s="286">
        <v>5586.02333333333</v>
      </c>
      <c r="E62" s="285"/>
      <c r="F62" s="284"/>
      <c r="J62"/>
    </row>
    <row r="63" ht="15.75" spans="2:10">
      <c r="B63" s="283">
        <v>59</v>
      </c>
      <c r="C63" s="127">
        <v>5130014444</v>
      </c>
      <c r="D63" s="286">
        <v>13014.144</v>
      </c>
      <c r="E63" s="285"/>
      <c r="F63" s="284"/>
      <c r="J63"/>
    </row>
    <row r="64" ht="15.75" spans="2:10">
      <c r="B64" s="283">
        <v>60</v>
      </c>
      <c r="C64" s="127">
        <v>5261014444</v>
      </c>
      <c r="D64" s="286">
        <v>3990.97066666667</v>
      </c>
      <c r="E64" s="285"/>
      <c r="F64" s="284"/>
      <c r="J64"/>
    </row>
    <row r="65" ht="15.75" spans="2:10">
      <c r="B65" s="283">
        <v>61</v>
      </c>
      <c r="C65" s="127">
        <v>6430014444</v>
      </c>
      <c r="D65" s="286">
        <v>8893.7408</v>
      </c>
      <c r="E65" s="285"/>
      <c r="F65" s="284"/>
      <c r="J65"/>
    </row>
    <row r="66" ht="15.75" spans="2:10">
      <c r="B66" s="283"/>
      <c r="C66" s="126"/>
      <c r="D66" s="284">
        <f>SUM(D5:D65)</f>
        <v>249031.726436281</v>
      </c>
      <c r="E66" s="285"/>
      <c r="F66" s="284"/>
      <c r="J66"/>
    </row>
    <row r="67" spans="10:10">
      <c r="J67"/>
    </row>
    <row r="68" spans="10:10">
      <c r="J68"/>
    </row>
    <row r="69" spans="2:10">
      <c r="B69" s="287" t="s">
        <v>55</v>
      </c>
      <c r="C69" s="288"/>
      <c r="D69" s="288"/>
      <c r="E69" s="288"/>
      <c r="F69" s="289"/>
      <c r="J69"/>
    </row>
    <row r="70" spans="2:10">
      <c r="B70" s="193" t="s">
        <v>650</v>
      </c>
      <c r="C70" s="193" t="s">
        <v>651</v>
      </c>
      <c r="D70" s="193" t="s">
        <v>652</v>
      </c>
      <c r="E70" s="193"/>
      <c r="F70" s="193"/>
      <c r="J70"/>
    </row>
    <row r="71" ht="15.75" spans="2:10">
      <c r="B71" s="283">
        <v>1</v>
      </c>
      <c r="C71" s="126" t="s">
        <v>687</v>
      </c>
      <c r="D71" s="284">
        <v>2637.95133333333</v>
      </c>
      <c r="E71" s="285"/>
      <c r="F71" s="284"/>
      <c r="J71"/>
    </row>
    <row r="72" ht="15.75" spans="2:10">
      <c r="B72" s="283">
        <v>2</v>
      </c>
      <c r="C72" s="126" t="s">
        <v>688</v>
      </c>
      <c r="D72" s="284">
        <v>404.496</v>
      </c>
      <c r="E72" s="285"/>
      <c r="F72" s="284"/>
      <c r="J72"/>
    </row>
    <row r="73" ht="15.75" spans="2:10">
      <c r="B73" s="283">
        <v>3</v>
      </c>
      <c r="C73" s="126" t="s">
        <v>689</v>
      </c>
      <c r="D73" s="284">
        <v>2623.7015</v>
      </c>
      <c r="E73" s="285"/>
      <c r="F73" s="284"/>
      <c r="J73"/>
    </row>
    <row r="74" ht="15.75" spans="2:6">
      <c r="B74" s="283">
        <v>4</v>
      </c>
      <c r="C74" s="160" t="s">
        <v>690</v>
      </c>
      <c r="D74" s="284">
        <v>147.818642857142</v>
      </c>
      <c r="E74" s="285"/>
      <c r="F74" s="284"/>
    </row>
    <row r="75" ht="15.75" spans="2:6">
      <c r="B75" s="283">
        <v>5</v>
      </c>
      <c r="C75" s="126">
        <v>7714014444</v>
      </c>
      <c r="D75" s="284">
        <v>7339.45111666667</v>
      </c>
      <c r="E75" s="285"/>
      <c r="F75" s="284"/>
    </row>
    <row r="76" ht="15.75" spans="2:6">
      <c r="B76" s="283">
        <v>6</v>
      </c>
      <c r="C76" s="126">
        <v>3415014444</v>
      </c>
      <c r="D76" s="284">
        <v>8710.10833333333</v>
      </c>
      <c r="E76" s="285"/>
      <c r="F76" s="284"/>
    </row>
    <row r="77" ht="15.75" spans="2:6">
      <c r="B77" s="283">
        <v>7</v>
      </c>
      <c r="C77" s="126">
        <v>4986014444</v>
      </c>
      <c r="D77" s="284">
        <v>755.5044</v>
      </c>
      <c r="E77" s="285"/>
      <c r="F77" s="284"/>
    </row>
    <row r="78" ht="15.75" spans="2:6">
      <c r="B78" s="283">
        <v>8</v>
      </c>
      <c r="C78" s="126">
        <v>5164014444</v>
      </c>
      <c r="D78" s="284">
        <v>3743.64542857143</v>
      </c>
      <c r="E78" s="285"/>
      <c r="F78" s="284"/>
    </row>
    <row r="79" ht="15.75" spans="2:6">
      <c r="B79" s="283">
        <v>9</v>
      </c>
      <c r="C79" s="126">
        <v>2337263000</v>
      </c>
      <c r="D79" s="284">
        <v>5788.63173333333</v>
      </c>
      <c r="E79" s="284"/>
      <c r="F79" s="197"/>
    </row>
    <row r="80" ht="15.75" spans="2:6">
      <c r="B80" s="283">
        <v>10</v>
      </c>
      <c r="C80" s="126">
        <v>2754014444</v>
      </c>
      <c r="D80" s="284">
        <v>1310.28366666667</v>
      </c>
      <c r="E80" s="284"/>
      <c r="F80" s="197"/>
    </row>
    <row r="81" ht="15.75" spans="2:10">
      <c r="B81" s="283">
        <v>11</v>
      </c>
      <c r="C81" s="126">
        <v>3415014444</v>
      </c>
      <c r="D81" s="284">
        <v>2698.31833333333</v>
      </c>
      <c r="E81" s="284"/>
      <c r="F81" s="197"/>
      <c r="J81"/>
    </row>
    <row r="82" ht="15.75" spans="2:10">
      <c r="B82" s="283"/>
      <c r="C82" s="126"/>
      <c r="D82" s="196">
        <f>SUM(D71:D81)</f>
        <v>36159.9104880952</v>
      </c>
      <c r="E82" s="196"/>
      <c r="F82" s="197"/>
      <c r="J82"/>
    </row>
    <row r="83" spans="3:10">
      <c r="C83"/>
      <c r="J83"/>
    </row>
    <row r="84" spans="2:10">
      <c r="B84" s="287" t="s">
        <v>389</v>
      </c>
      <c r="C84" s="288"/>
      <c r="D84" s="288"/>
      <c r="E84" s="288"/>
      <c r="F84" s="289"/>
      <c r="J84"/>
    </row>
    <row r="85" spans="2:10">
      <c r="B85" s="193" t="s">
        <v>650</v>
      </c>
      <c r="C85" s="193" t="s">
        <v>651</v>
      </c>
      <c r="D85" s="193" t="s">
        <v>652</v>
      </c>
      <c r="E85" s="193"/>
      <c r="F85" s="193"/>
      <c r="J85"/>
    </row>
    <row r="86" ht="15.75" spans="2:10">
      <c r="B86" s="283">
        <v>1</v>
      </c>
      <c r="C86" s="126">
        <v>2613274362</v>
      </c>
      <c r="D86" s="284">
        <v>4289.11876923077</v>
      </c>
      <c r="E86" s="284"/>
      <c r="F86" s="197"/>
      <c r="J86"/>
    </row>
    <row r="87" ht="15.75" spans="2:10">
      <c r="B87" s="283">
        <v>2</v>
      </c>
      <c r="C87" s="126">
        <v>2727465675</v>
      </c>
      <c r="D87" s="284">
        <v>15749.48</v>
      </c>
      <c r="E87" s="284"/>
      <c r="F87" s="197"/>
      <c r="J87"/>
    </row>
    <row r="88" ht="15.75" spans="2:10">
      <c r="B88" s="283"/>
      <c r="C88" s="126"/>
      <c r="D88" s="196">
        <f>SUM(D86:D87)</f>
        <v>20038.5987692308</v>
      </c>
      <c r="E88" s="196"/>
      <c r="F88" s="197"/>
      <c r="J88"/>
    </row>
    <row r="89" ht="15.75" spans="2:10">
      <c r="B89" s="283"/>
      <c r="C89" s="126"/>
      <c r="D89" s="284"/>
      <c r="E89" s="284"/>
      <c r="F89" s="197"/>
      <c r="J89"/>
    </row>
    <row r="90" ht="15.75" spans="2:6">
      <c r="B90" s="283" t="s">
        <v>57</v>
      </c>
      <c r="C90" s="126"/>
      <c r="D90" s="284"/>
      <c r="E90" s="284"/>
      <c r="F90" s="197"/>
    </row>
    <row r="91" ht="15.75" spans="2:6">
      <c r="B91" s="283">
        <v>1</v>
      </c>
      <c r="C91" s="126" t="s">
        <v>58</v>
      </c>
      <c r="D91" s="284">
        <v>3361.88925614035</v>
      </c>
      <c r="E91" s="285"/>
      <c r="F91" s="284"/>
    </row>
    <row r="92" ht="15.75" spans="2:6">
      <c r="B92" s="283">
        <v>2</v>
      </c>
      <c r="C92" s="126">
        <v>1510955555</v>
      </c>
      <c r="D92" s="284">
        <v>4203.122</v>
      </c>
      <c r="E92" s="284"/>
      <c r="F92" s="197"/>
    </row>
    <row r="93" ht="15.75" spans="2:6">
      <c r="B93" s="283">
        <v>3</v>
      </c>
      <c r="C93" s="126">
        <v>8332723405</v>
      </c>
      <c r="D93" s="284">
        <v>12827.484</v>
      </c>
      <c r="E93" s="284"/>
      <c r="F93" s="197"/>
    </row>
    <row r="94" ht="15.75" spans="2:6">
      <c r="B94" s="283"/>
      <c r="C94" s="126"/>
      <c r="D94" s="196">
        <f>SUM(D91:D93)</f>
        <v>20392.4952561404</v>
      </c>
      <c r="E94" s="196"/>
      <c r="F94" s="197"/>
    </row>
  </sheetData>
  <mergeCells count="4">
    <mergeCell ref="B2:C2"/>
    <mergeCell ref="B3:D3"/>
    <mergeCell ref="B69:F69"/>
    <mergeCell ref="B84:F84"/>
  </mergeCells>
  <printOptions horizontalCentered="1"/>
  <pageMargins left="0.118110236220472" right="0.118110236220472" top="0.354330708661417" bottom="0.15748031496063" header="0.31496062992126" footer="0.31496062992126"/>
  <pageSetup paperSize="9" fitToHeight="2" orientation="portrait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H27"/>
  <sheetViews>
    <sheetView zoomScale="115" zoomScaleNormal="115" workbookViewId="0">
      <selection activeCell="E12" sqref="E12:E14"/>
    </sheetView>
  </sheetViews>
  <sheetFormatPr defaultColWidth="9" defaultRowHeight="15" outlineLevelCol="7"/>
  <cols>
    <col min="2" max="2" width="6.85714285714286" style="190" customWidth="1"/>
    <col min="3" max="3" width="14.7142857142857" style="190" customWidth="1"/>
    <col min="4" max="4" width="16.7142857142857" customWidth="1"/>
    <col min="5" max="5" width="9" customWidth="1"/>
    <col min="6" max="6" width="7.85714285714286" customWidth="1"/>
    <col min="7" max="7" width="8.28571428571429" customWidth="1"/>
    <col min="8" max="8" width="5.42857142857143" style="198" customWidth="1"/>
  </cols>
  <sheetData>
    <row r="2" ht="13.5" customHeight="1" spans="2:8">
      <c r="B2" s="189" t="s">
        <v>691</v>
      </c>
      <c r="C2" s="189"/>
      <c r="D2" s="189"/>
      <c r="E2" s="189"/>
      <c r="F2" s="189"/>
      <c r="G2" s="189"/>
      <c r="H2" s="189"/>
    </row>
    <row r="3" ht="13.5" customHeight="1" spans="2:8">
      <c r="B3" s="239" t="s">
        <v>692</v>
      </c>
      <c r="C3" s="239"/>
      <c r="D3" s="239"/>
      <c r="E3" s="239"/>
      <c r="F3" s="239"/>
      <c r="G3" s="239"/>
      <c r="H3" s="239"/>
    </row>
    <row r="4" ht="12.75" customHeight="1" spans="2:8">
      <c r="B4" s="189" t="s">
        <v>693</v>
      </c>
      <c r="C4" s="240" t="s">
        <v>28</v>
      </c>
      <c r="D4" s="240"/>
      <c r="E4" s="240"/>
      <c r="F4" s="240"/>
      <c r="G4" s="241">
        <v>43800</v>
      </c>
      <c r="H4" s="240"/>
    </row>
    <row r="5" ht="12.75" customHeight="1" spans="2:8">
      <c r="B5" s="192" t="s">
        <v>694</v>
      </c>
      <c r="C5" s="192" t="s">
        <v>695</v>
      </c>
      <c r="D5" s="192" t="s">
        <v>696</v>
      </c>
      <c r="E5" s="192" t="s">
        <v>652</v>
      </c>
      <c r="F5" s="192" t="s">
        <v>643</v>
      </c>
      <c r="G5" s="192" t="s">
        <v>652</v>
      </c>
      <c r="H5" s="242" t="s">
        <v>644</v>
      </c>
    </row>
    <row r="6" s="43" customFormat="1" ht="12.75" customHeight="1" spans="2:8">
      <c r="B6" s="162">
        <v>1</v>
      </c>
      <c r="C6" s="243" t="s">
        <v>29</v>
      </c>
      <c r="D6" s="244" t="s">
        <v>697</v>
      </c>
      <c r="E6" s="245">
        <v>293.491473439352</v>
      </c>
      <c r="F6" s="246"/>
      <c r="G6" s="246"/>
      <c r="H6" s="247"/>
    </row>
    <row r="7" s="43" customFormat="1" ht="12.75" customHeight="1" spans="2:8">
      <c r="B7" s="162">
        <v>2</v>
      </c>
      <c r="C7" s="243" t="s">
        <v>31</v>
      </c>
      <c r="D7" s="244" t="s">
        <v>162</v>
      </c>
      <c r="E7" s="248">
        <v>1072.52554304605</v>
      </c>
      <c r="F7" s="249"/>
      <c r="G7" s="249"/>
      <c r="H7" s="250"/>
    </row>
    <row r="8" s="43" customFormat="1" ht="12.75" customHeight="1" spans="2:8">
      <c r="B8" s="251" t="s">
        <v>245</v>
      </c>
      <c r="C8" s="251"/>
      <c r="D8" s="251"/>
      <c r="E8" s="252">
        <f>SUM(E6:E7)</f>
        <v>1366.0170164854</v>
      </c>
      <c r="F8" s="252"/>
      <c r="G8" s="252"/>
      <c r="H8" s="250"/>
    </row>
    <row r="9" s="43" customFormat="1" ht="12.75" customHeight="1" spans="2:8">
      <c r="B9" s="253"/>
      <c r="C9" s="253"/>
      <c r="H9" s="254"/>
    </row>
    <row r="10" s="43" customFormat="1" ht="12.75" customHeight="1" spans="2:8">
      <c r="B10" s="255" t="s">
        <v>698</v>
      </c>
      <c r="C10" s="256" t="s">
        <v>28</v>
      </c>
      <c r="D10" s="256"/>
      <c r="E10" s="256"/>
      <c r="F10" s="256"/>
      <c r="G10" s="257">
        <v>43800</v>
      </c>
      <c r="H10" s="256"/>
    </row>
    <row r="11" s="43" customFormat="1" ht="12.75" customHeight="1" spans="2:8">
      <c r="B11" s="258" t="s">
        <v>694</v>
      </c>
      <c r="C11" s="258" t="s">
        <v>695</v>
      </c>
      <c r="D11" s="258" t="s">
        <v>696</v>
      </c>
      <c r="E11" s="258" t="s">
        <v>652</v>
      </c>
      <c r="F11" s="251" t="s">
        <v>643</v>
      </c>
      <c r="G11" s="251" t="s">
        <v>652</v>
      </c>
      <c r="H11" s="251" t="s">
        <v>644</v>
      </c>
    </row>
    <row r="12" s="43" customFormat="1" ht="12.75" customHeight="1" spans="2:8">
      <c r="B12" s="165">
        <v>1</v>
      </c>
      <c r="C12" s="258" t="s">
        <v>699</v>
      </c>
      <c r="D12" s="259" t="s">
        <v>700</v>
      </c>
      <c r="E12" s="245">
        <v>26106.6227708</v>
      </c>
      <c r="F12" s="260"/>
      <c r="G12" s="260"/>
      <c r="H12" s="260"/>
    </row>
    <row r="13" s="43" customFormat="1" ht="12.75" customHeight="1" spans="2:8">
      <c r="B13" s="165">
        <v>2</v>
      </c>
      <c r="C13" s="261" t="s">
        <v>701</v>
      </c>
      <c r="D13" s="195" t="s">
        <v>702</v>
      </c>
      <c r="E13" s="245">
        <v>33639.2379304993</v>
      </c>
      <c r="F13" s="260"/>
      <c r="G13" s="260"/>
      <c r="H13" s="260"/>
    </row>
    <row r="14" s="43" customFormat="1" ht="12.75" customHeight="1" spans="2:8">
      <c r="B14" s="162">
        <v>3</v>
      </c>
      <c r="C14" s="258" t="s">
        <v>703</v>
      </c>
      <c r="D14" s="195" t="s">
        <v>704</v>
      </c>
      <c r="E14" s="245">
        <v>37728.3746989253</v>
      </c>
      <c r="F14" s="260"/>
      <c r="G14" s="260"/>
      <c r="H14" s="260"/>
    </row>
    <row r="15" s="43" customFormat="1" ht="12.75" customHeight="1" spans="2:8">
      <c r="B15" s="251" t="s">
        <v>245</v>
      </c>
      <c r="C15" s="251"/>
      <c r="D15" s="251"/>
      <c r="E15" s="249">
        <f>SUM(E12:E14)</f>
        <v>97474.2354002247</v>
      </c>
      <c r="F15" s="260"/>
      <c r="G15" s="260"/>
      <c r="H15" s="260"/>
    </row>
    <row r="18" hidden="1"/>
    <row r="19" ht="15.75" hidden="1"/>
    <row r="20" ht="15.75" hidden="1" spans="2:6">
      <c r="B20" s="262" t="s">
        <v>705</v>
      </c>
      <c r="C20" s="263" t="s">
        <v>706</v>
      </c>
      <c r="D20" s="263" t="s">
        <v>707</v>
      </c>
      <c r="E20" s="263" t="s">
        <v>708</v>
      </c>
      <c r="F20" s="263" t="s">
        <v>7</v>
      </c>
    </row>
    <row r="21" hidden="1" spans="2:6">
      <c r="B21" s="264">
        <v>1</v>
      </c>
      <c r="C21" s="265" t="s">
        <v>64</v>
      </c>
      <c r="D21" s="266">
        <v>78</v>
      </c>
      <c r="E21" s="266" t="e">
        <f>#REF!</f>
        <v>#REF!</v>
      </c>
      <c r="F21" s="267">
        <f>E8</f>
        <v>1366.0170164854</v>
      </c>
    </row>
    <row r="22" hidden="1" spans="2:6">
      <c r="B22" s="268">
        <v>2</v>
      </c>
      <c r="C22" s="269" t="s">
        <v>400</v>
      </c>
      <c r="D22" s="270">
        <v>1</v>
      </c>
      <c r="E22" s="270">
        <v>0</v>
      </c>
      <c r="F22" s="271">
        <v>0</v>
      </c>
    </row>
    <row r="23" hidden="1" spans="2:6">
      <c r="B23" s="268">
        <v>3</v>
      </c>
      <c r="C23" s="269" t="s">
        <v>402</v>
      </c>
      <c r="D23" s="270">
        <v>1</v>
      </c>
      <c r="E23" s="270">
        <v>0</v>
      </c>
      <c r="F23" s="271">
        <v>0</v>
      </c>
    </row>
    <row r="24" hidden="1" spans="2:6">
      <c r="B24" s="272">
        <v>4</v>
      </c>
      <c r="C24" s="269" t="s">
        <v>709</v>
      </c>
      <c r="D24" s="270">
        <v>13</v>
      </c>
      <c r="E24" s="270">
        <f>B14</f>
        <v>3</v>
      </c>
      <c r="F24" s="273">
        <f>E15</f>
        <v>97474.2354002247</v>
      </c>
    </row>
    <row r="25" hidden="1" spans="2:6">
      <c r="B25" s="268">
        <v>5</v>
      </c>
      <c r="C25" s="269" t="s">
        <v>710</v>
      </c>
      <c r="D25" s="270">
        <v>2</v>
      </c>
      <c r="E25" s="270">
        <f>'LT-6 SL CLCTN'!B6</f>
        <v>1</v>
      </c>
      <c r="F25" s="273">
        <f>'LT-6 SL CLCTN'!E8</f>
        <v>7259</v>
      </c>
    </row>
    <row r="26" ht="15.75" hidden="1" spans="2:6">
      <c r="B26" s="274"/>
      <c r="C26" s="275"/>
      <c r="D26" s="276"/>
      <c r="E26" s="276"/>
      <c r="F26" s="277"/>
    </row>
    <row r="27" ht="15.75" hidden="1" spans="2:6">
      <c r="B27" s="278" t="s">
        <v>245</v>
      </c>
      <c r="C27" s="279"/>
      <c r="D27" s="280">
        <f>SUM(D21:D26)</f>
        <v>95</v>
      </c>
      <c r="E27" s="280" t="e">
        <f>SUM(E21:E26)</f>
        <v>#REF!</v>
      </c>
      <c r="F27" s="281">
        <f>SUM(F21:F26)</f>
        <v>106099.25241671</v>
      </c>
    </row>
  </sheetData>
  <mergeCells count="5">
    <mergeCell ref="B2:H2"/>
    <mergeCell ref="B3:H3"/>
    <mergeCell ref="B8:D8"/>
    <mergeCell ref="B15:D15"/>
    <mergeCell ref="B27:C27"/>
  </mergeCells>
  <printOptions horizontalCentered="1"/>
  <pageMargins left="0.118110236220472" right="0.118110236220472" top="9.05511811023622" bottom="0.354330708661417" header="0.31496062992126" footer="0.31496062992126"/>
  <pageSetup paperSize="9" scale="94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M8"/>
  <sheetViews>
    <sheetView workbookViewId="0">
      <selection activeCell="A4" sqref="$A4:$XFD5"/>
    </sheetView>
  </sheetViews>
  <sheetFormatPr defaultColWidth="9.14285714285714" defaultRowHeight="18.75" outlineLevelRow="7"/>
  <cols>
    <col min="1" max="1" width="9.14285714285714" style="114"/>
    <col min="2" max="2" width="7.71428571428571" style="115" customWidth="1"/>
    <col min="3" max="4" width="13" style="185" customWidth="1"/>
    <col min="5" max="5" width="17" style="186" customWidth="1"/>
    <col min="6" max="6" width="6.42857142857143" style="115" customWidth="1"/>
    <col min="7" max="8" width="12.1428571428571" style="187" customWidth="1"/>
    <col min="9" max="9" width="14.8571428571429" style="188" customWidth="1"/>
    <col min="10" max="10" width="14.5714285714286" style="114" customWidth="1"/>
    <col min="11" max="11" width="18.7142857142857" style="114" customWidth="1"/>
    <col min="12" max="12" width="14.5714285714286" style="114" customWidth="1"/>
    <col min="13" max="13" width="12.1428571428571" style="114" customWidth="1"/>
    <col min="14" max="14" width="12" style="114" customWidth="1"/>
    <col min="15" max="15" width="8.85714285714286" style="114" customWidth="1"/>
    <col min="16" max="16384" width="9.14285714285714" style="114"/>
  </cols>
  <sheetData>
    <row r="2" ht="21" spans="2:2">
      <c r="B2" s="200" t="s">
        <v>64</v>
      </c>
    </row>
    <row r="3" ht="37.5" spans="2:13">
      <c r="B3" s="201" t="s">
        <v>2</v>
      </c>
      <c r="C3" s="201" t="s">
        <v>4</v>
      </c>
      <c r="D3" s="201" t="s">
        <v>284</v>
      </c>
      <c r="E3" s="201" t="s">
        <v>5</v>
      </c>
      <c r="F3" s="203" t="s">
        <v>62</v>
      </c>
      <c r="G3" s="201" t="s">
        <v>6</v>
      </c>
      <c r="H3" s="144" t="s">
        <v>7</v>
      </c>
      <c r="I3" s="237" t="s">
        <v>642</v>
      </c>
      <c r="J3" s="238" t="s">
        <v>643</v>
      </c>
      <c r="K3" s="216" t="s">
        <v>644</v>
      </c>
      <c r="L3" s="204" t="s">
        <v>9</v>
      </c>
      <c r="M3" s="216" t="s">
        <v>30</v>
      </c>
    </row>
    <row r="4" ht="22.5" customHeight="1" spans="2:13">
      <c r="B4" s="143"/>
      <c r="C4" s="143"/>
      <c r="D4" s="205"/>
      <c r="E4" s="152"/>
      <c r="F4" s="210"/>
      <c r="G4" s="208"/>
      <c r="H4" s="158"/>
      <c r="I4" s="158"/>
      <c r="J4" s="225"/>
      <c r="K4" s="158"/>
      <c r="L4" s="158"/>
      <c r="M4" s="158"/>
    </row>
    <row r="5" ht="22.5" customHeight="1" spans="2:13">
      <c r="B5" s="143"/>
      <c r="C5" s="143"/>
      <c r="D5" s="205"/>
      <c r="E5" s="152"/>
      <c r="F5" s="210"/>
      <c r="G5" s="208"/>
      <c r="H5" s="158"/>
      <c r="I5" s="158"/>
      <c r="J5" s="225"/>
      <c r="K5" s="158"/>
      <c r="L5" s="158"/>
      <c r="M5" s="158"/>
    </row>
    <row r="6" spans="2:10">
      <c r="B6" s="232"/>
      <c r="C6" s="233"/>
      <c r="D6" s="233"/>
      <c r="F6" s="232"/>
      <c r="G6" s="234"/>
      <c r="H6" s="235">
        <f>SUM(H4:H5)</f>
        <v>0</v>
      </c>
      <c r="I6" s="234"/>
      <c r="J6" s="234"/>
    </row>
    <row r="7" spans="2:9">
      <c r="B7" s="114"/>
      <c r="C7" s="114"/>
      <c r="D7" s="114"/>
      <c r="E7" s="236"/>
      <c r="F7" s="114"/>
      <c r="G7" s="188"/>
      <c r="H7" s="188"/>
      <c r="I7" s="187"/>
    </row>
    <row r="8" spans="2:9">
      <c r="B8" s="114"/>
      <c r="C8" s="114"/>
      <c r="D8" s="114"/>
      <c r="E8" s="236"/>
      <c r="F8" s="114"/>
      <c r="G8" s="188"/>
      <c r="H8" s="188"/>
      <c r="I8" s="187"/>
    </row>
  </sheetData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B2:M135"/>
  <sheetViews>
    <sheetView zoomScale="85" zoomScaleNormal="85" workbookViewId="0">
      <selection activeCell="A4" sqref="$A4:$XFD18"/>
    </sheetView>
  </sheetViews>
  <sheetFormatPr defaultColWidth="9.14285714285714" defaultRowHeight="18.75"/>
  <cols>
    <col min="1" max="1" width="4.57142857142857" style="114" customWidth="1"/>
    <col min="2" max="2" width="11.1428571428571" style="115" customWidth="1"/>
    <col min="3" max="3" width="16.7142857142857" style="185" customWidth="1"/>
    <col min="4" max="4" width="11.2857142857143" style="186" customWidth="1"/>
    <col min="5" max="5" width="11.8571428571429" style="115" customWidth="1"/>
    <col min="6" max="6" width="24.5714285714286" style="187" hidden="1" customWidth="1"/>
    <col min="7" max="7" width="36.8571428571429" style="187" hidden="1" customWidth="1"/>
    <col min="8" max="8" width="14.8571428571429" style="188" customWidth="1"/>
    <col min="9" max="9" width="9.42857142857143" style="114" customWidth="1"/>
    <col min="10" max="10" width="19" style="114" customWidth="1"/>
    <col min="11" max="11" width="14.8571428571429" style="217" customWidth="1"/>
    <col min="12" max="12" width="12.1428571428571" style="114" customWidth="1"/>
    <col min="13" max="13" width="12" style="114" customWidth="1"/>
    <col min="14" max="14" width="8.85714285714286" style="114" customWidth="1"/>
    <col min="15" max="16384" width="9.14285714285714" style="114"/>
  </cols>
  <sheetData>
    <row r="2" ht="21" spans="2:5">
      <c r="B2" s="200" t="s">
        <v>711</v>
      </c>
      <c r="C2" s="185" t="s">
        <v>646</v>
      </c>
      <c r="E2" s="445" t="s">
        <v>712</v>
      </c>
    </row>
    <row r="3" ht="33.75" customHeight="1" spans="2:13">
      <c r="B3" s="201" t="s">
        <v>2</v>
      </c>
      <c r="C3" s="201" t="s">
        <v>4</v>
      </c>
      <c r="D3" s="201" t="s">
        <v>284</v>
      </c>
      <c r="E3" s="143" t="s">
        <v>5</v>
      </c>
      <c r="F3" s="218" t="s">
        <v>62</v>
      </c>
      <c r="G3" s="201" t="s">
        <v>6</v>
      </c>
      <c r="H3" s="144" t="s">
        <v>7</v>
      </c>
      <c r="I3" s="223" t="s">
        <v>642</v>
      </c>
      <c r="J3" s="144" t="s">
        <v>643</v>
      </c>
      <c r="K3" s="157" t="s">
        <v>644</v>
      </c>
      <c r="L3" s="144" t="s">
        <v>9</v>
      </c>
      <c r="M3" s="201" t="s">
        <v>30</v>
      </c>
    </row>
    <row r="4" ht="21" spans="2:13">
      <c r="B4" s="143"/>
      <c r="C4" s="143"/>
      <c r="D4" s="205"/>
      <c r="E4" s="206"/>
      <c r="F4" s="210"/>
      <c r="G4" s="208"/>
      <c r="H4" s="158"/>
      <c r="I4" s="158"/>
      <c r="J4" s="143"/>
      <c r="K4" s="225"/>
      <c r="L4" s="152"/>
      <c r="M4" s="143"/>
    </row>
    <row r="5" ht="21" spans="2:13">
      <c r="B5" s="143"/>
      <c r="C5" s="143"/>
      <c r="D5" s="205"/>
      <c r="E5" s="206"/>
      <c r="F5" s="207"/>
      <c r="G5" s="208"/>
      <c r="H5" s="209"/>
      <c r="I5" s="209"/>
      <c r="J5" s="143"/>
      <c r="K5" s="225"/>
      <c r="L5" s="152"/>
      <c r="M5" s="143"/>
    </row>
    <row r="6" ht="21" spans="2:13">
      <c r="B6" s="143"/>
      <c r="C6" s="143"/>
      <c r="D6" s="205"/>
      <c r="E6" s="206"/>
      <c r="F6" s="207"/>
      <c r="G6" s="208"/>
      <c r="H6" s="209"/>
      <c r="I6" s="209"/>
      <c r="J6" s="143"/>
      <c r="K6" s="225"/>
      <c r="L6" s="152"/>
      <c r="M6" s="143"/>
    </row>
    <row r="7" ht="21" spans="2:13">
      <c r="B7" s="143"/>
      <c r="C7" s="143"/>
      <c r="D7" s="205"/>
      <c r="E7" s="206"/>
      <c r="F7" s="207"/>
      <c r="G7" s="208"/>
      <c r="H7" s="209"/>
      <c r="I7" s="209"/>
      <c r="J7" s="143"/>
      <c r="K7" s="225"/>
      <c r="L7" s="152"/>
      <c r="M7" s="143"/>
    </row>
    <row r="8" ht="21" spans="2:13">
      <c r="B8" s="143"/>
      <c r="C8" s="143"/>
      <c r="D8" s="205"/>
      <c r="E8" s="206"/>
      <c r="F8" s="207"/>
      <c r="G8" s="208"/>
      <c r="H8" s="209"/>
      <c r="I8" s="209"/>
      <c r="J8" s="143"/>
      <c r="K8" s="225"/>
      <c r="L8" s="152"/>
      <c r="M8" s="143"/>
    </row>
    <row r="9" ht="21" spans="2:13">
      <c r="B9" s="143"/>
      <c r="C9" s="143"/>
      <c r="D9" s="205"/>
      <c r="E9" s="206"/>
      <c r="F9" s="207"/>
      <c r="G9" s="208"/>
      <c r="H9" s="209"/>
      <c r="I9" s="209"/>
      <c r="J9" s="143"/>
      <c r="K9" s="225"/>
      <c r="L9" s="152"/>
      <c r="M9" s="143"/>
    </row>
    <row r="10" ht="21" spans="2:13">
      <c r="B10" s="143"/>
      <c r="C10" s="143"/>
      <c r="D10" s="205"/>
      <c r="E10" s="206"/>
      <c r="F10" s="207"/>
      <c r="G10" s="208"/>
      <c r="H10" s="209"/>
      <c r="I10" s="209"/>
      <c r="J10" s="143"/>
      <c r="K10" s="225"/>
      <c r="L10" s="152"/>
      <c r="M10" s="143"/>
    </row>
    <row r="11" ht="21" spans="2:13">
      <c r="B11" s="143"/>
      <c r="C11" s="143"/>
      <c r="D11" s="205"/>
      <c r="E11" s="206"/>
      <c r="F11" s="207"/>
      <c r="G11" s="208"/>
      <c r="H11" s="209"/>
      <c r="I11" s="209"/>
      <c r="J11" s="143"/>
      <c r="K11" s="225"/>
      <c r="L11" s="152"/>
      <c r="M11" s="143"/>
    </row>
    <row r="12" ht="21" spans="2:13">
      <c r="B12" s="143"/>
      <c r="C12" s="143"/>
      <c r="D12" s="205"/>
      <c r="E12" s="206"/>
      <c r="F12" s="207"/>
      <c r="G12" s="208"/>
      <c r="H12" s="209"/>
      <c r="I12" s="209"/>
      <c r="J12" s="143"/>
      <c r="K12" s="225"/>
      <c r="L12" s="152"/>
      <c r="M12" s="143"/>
    </row>
    <row r="13" ht="21" spans="2:13">
      <c r="B13" s="143"/>
      <c r="C13" s="143"/>
      <c r="D13" s="205"/>
      <c r="E13" s="206"/>
      <c r="F13" s="207"/>
      <c r="G13" s="208"/>
      <c r="H13" s="209"/>
      <c r="I13" s="209"/>
      <c r="J13" s="143"/>
      <c r="K13" s="225"/>
      <c r="L13" s="152"/>
      <c r="M13" s="143"/>
    </row>
    <row r="14" ht="21" spans="2:13">
      <c r="B14" s="143"/>
      <c r="C14" s="143"/>
      <c r="D14" s="205"/>
      <c r="E14" s="206"/>
      <c r="F14" s="207"/>
      <c r="G14" s="208"/>
      <c r="H14" s="209"/>
      <c r="I14" s="209"/>
      <c r="J14" s="143"/>
      <c r="K14" s="225"/>
      <c r="L14" s="152"/>
      <c r="M14" s="143"/>
    </row>
    <row r="15" ht="21" spans="2:13">
      <c r="B15" s="143"/>
      <c r="C15" s="143"/>
      <c r="D15" s="205"/>
      <c r="E15" s="206"/>
      <c r="F15" s="207"/>
      <c r="G15" s="208"/>
      <c r="H15" s="209"/>
      <c r="I15" s="209"/>
      <c r="J15" s="143"/>
      <c r="K15" s="225"/>
      <c r="L15" s="152"/>
      <c r="M15" s="143"/>
    </row>
    <row r="16" ht="21" spans="2:13">
      <c r="B16" s="143"/>
      <c r="C16" s="143"/>
      <c r="D16" s="205"/>
      <c r="E16" s="206"/>
      <c r="F16" s="207"/>
      <c r="G16" s="208"/>
      <c r="H16" s="209"/>
      <c r="I16" s="209"/>
      <c r="J16" s="143"/>
      <c r="K16" s="225"/>
      <c r="L16" s="152"/>
      <c r="M16" s="143"/>
    </row>
    <row r="17" ht="21" spans="2:13">
      <c r="B17" s="143"/>
      <c r="C17" s="143"/>
      <c r="D17" s="205"/>
      <c r="E17" s="206"/>
      <c r="F17" s="207"/>
      <c r="G17" s="208"/>
      <c r="H17" s="209"/>
      <c r="I17" s="209"/>
      <c r="J17" s="143"/>
      <c r="K17" s="225"/>
      <c r="L17" s="152"/>
      <c r="M17" s="143"/>
    </row>
    <row r="18" spans="2:13">
      <c r="B18" s="143"/>
      <c r="C18" s="143"/>
      <c r="D18" s="162"/>
      <c r="E18" s="221"/>
      <c r="F18" s="207"/>
      <c r="G18" s="208"/>
      <c r="H18" s="222"/>
      <c r="I18" s="222"/>
      <c r="J18" s="143"/>
      <c r="K18" s="225"/>
      <c r="L18" s="143"/>
      <c r="M18" s="143"/>
    </row>
    <row r="19" spans="2:8">
      <c r="B19" s="114"/>
      <c r="C19" s="114"/>
      <c r="D19" s="114"/>
      <c r="E19" s="114"/>
      <c r="F19" s="114"/>
      <c r="G19" s="114"/>
      <c r="H19" s="114"/>
    </row>
    <row r="20" spans="2:8">
      <c r="B20" s="114"/>
      <c r="C20" s="114"/>
      <c r="D20" s="114"/>
      <c r="E20" s="114"/>
      <c r="F20" s="114"/>
      <c r="G20" s="114"/>
      <c r="H20" s="114"/>
    </row>
    <row r="21" spans="2:8">
      <c r="B21" s="114"/>
      <c r="C21" s="114"/>
      <c r="D21" s="114"/>
      <c r="E21" s="114"/>
      <c r="F21" s="114"/>
      <c r="G21" s="114"/>
      <c r="H21" s="114"/>
    </row>
    <row r="22" spans="2:8">
      <c r="B22" s="114"/>
      <c r="C22" s="114"/>
      <c r="D22" s="114"/>
      <c r="E22" s="114"/>
      <c r="F22" s="114"/>
      <c r="G22" s="114"/>
      <c r="H22" s="114"/>
    </row>
    <row r="23" spans="2:8">
      <c r="B23" s="114"/>
      <c r="C23" s="114"/>
      <c r="D23" s="114"/>
      <c r="E23" s="114"/>
      <c r="F23" s="114"/>
      <c r="G23" s="114"/>
      <c r="H23" s="114"/>
    </row>
    <row r="24" spans="2:8">
      <c r="B24" s="114"/>
      <c r="C24" s="114"/>
      <c r="D24" s="114"/>
      <c r="E24" s="114"/>
      <c r="F24" s="114"/>
      <c r="G24" s="114"/>
      <c r="H24" s="114"/>
    </row>
    <row r="25" spans="2:8">
      <c r="B25" s="114"/>
      <c r="C25" s="114"/>
      <c r="D25" s="114"/>
      <c r="E25" s="114"/>
      <c r="F25" s="114"/>
      <c r="G25" s="114"/>
      <c r="H25" s="114"/>
    </row>
    <row r="26" spans="2:8">
      <c r="B26" s="114"/>
      <c r="C26" s="114"/>
      <c r="D26" s="114"/>
      <c r="E26" s="114"/>
      <c r="F26" s="114"/>
      <c r="G26" s="114"/>
      <c r="H26" s="114"/>
    </row>
    <row r="27" spans="2:8">
      <c r="B27" s="114"/>
      <c r="C27" s="114"/>
      <c r="D27" s="114"/>
      <c r="E27" s="114"/>
      <c r="F27" s="114"/>
      <c r="G27" s="114"/>
      <c r="H27" s="114"/>
    </row>
    <row r="28" spans="2:8">
      <c r="B28" s="114"/>
      <c r="C28" s="114"/>
      <c r="D28" s="114"/>
      <c r="E28" s="114"/>
      <c r="F28" s="114"/>
      <c r="G28" s="114"/>
      <c r="H28" s="114"/>
    </row>
    <row r="29" spans="2:8">
      <c r="B29" s="114"/>
      <c r="C29" s="114"/>
      <c r="D29" s="114"/>
      <c r="E29" s="114"/>
      <c r="F29" s="114"/>
      <c r="G29" s="114"/>
      <c r="H29" s="114"/>
    </row>
    <row r="30" spans="2:8">
      <c r="B30" s="114"/>
      <c r="C30" s="114"/>
      <c r="D30" s="114"/>
      <c r="E30" s="114"/>
      <c r="F30" s="114"/>
      <c r="G30" s="114"/>
      <c r="H30" s="114"/>
    </row>
    <row r="31" spans="2:8">
      <c r="B31" s="114"/>
      <c r="C31" s="114"/>
      <c r="D31" s="114"/>
      <c r="E31" s="114"/>
      <c r="F31" s="114"/>
      <c r="G31" s="114"/>
      <c r="H31" s="114"/>
    </row>
    <row r="32" spans="2:8">
      <c r="B32" s="114"/>
      <c r="C32" s="114"/>
      <c r="D32" s="114"/>
      <c r="E32" s="114"/>
      <c r="F32" s="114"/>
      <c r="G32" s="114"/>
      <c r="H32" s="114"/>
    </row>
    <row r="33" spans="2:8">
      <c r="B33" s="114"/>
      <c r="C33" s="114"/>
      <c r="D33" s="114"/>
      <c r="E33" s="114"/>
      <c r="F33" s="114"/>
      <c r="G33" s="114"/>
      <c r="H33" s="114"/>
    </row>
    <row r="34" spans="2:8">
      <c r="B34" s="114"/>
      <c r="C34" s="114"/>
      <c r="D34" s="114"/>
      <c r="E34" s="114"/>
      <c r="F34" s="114"/>
      <c r="G34" s="114"/>
      <c r="H34" s="114"/>
    </row>
    <row r="35" spans="2:8">
      <c r="B35" s="114"/>
      <c r="C35" s="114"/>
      <c r="D35" s="114"/>
      <c r="E35" s="114"/>
      <c r="F35" s="114"/>
      <c r="G35" s="114"/>
      <c r="H35" s="114"/>
    </row>
    <row r="36" spans="2:8">
      <c r="B36" s="114"/>
      <c r="C36" s="114"/>
      <c r="D36" s="114"/>
      <c r="E36" s="114"/>
      <c r="F36" s="114"/>
      <c r="G36" s="114"/>
      <c r="H36" s="114"/>
    </row>
    <row r="37" spans="2:8">
      <c r="B37" s="114"/>
      <c r="C37" s="114"/>
      <c r="D37" s="114"/>
      <c r="E37" s="114"/>
      <c r="F37" s="114"/>
      <c r="G37" s="114"/>
      <c r="H37" s="114"/>
    </row>
    <row r="38" spans="2:8">
      <c r="B38" s="114"/>
      <c r="C38" s="114"/>
      <c r="D38" s="114"/>
      <c r="E38" s="114"/>
      <c r="F38" s="114"/>
      <c r="G38" s="114"/>
      <c r="H38" s="114"/>
    </row>
    <row r="39" spans="2:8">
      <c r="B39" s="114"/>
      <c r="C39" s="114"/>
      <c r="D39" s="114"/>
      <c r="E39" s="114"/>
      <c r="F39" s="114"/>
      <c r="G39" s="114"/>
      <c r="H39" s="114"/>
    </row>
    <row r="40" spans="2:8">
      <c r="B40" s="114"/>
      <c r="C40" s="114"/>
      <c r="D40" s="114"/>
      <c r="E40" s="114"/>
      <c r="F40" s="114"/>
      <c r="G40" s="114"/>
      <c r="H40" s="114"/>
    </row>
    <row r="41" spans="2:8">
      <c r="B41" s="114"/>
      <c r="C41" s="114"/>
      <c r="D41" s="114"/>
      <c r="E41" s="114"/>
      <c r="F41" s="114"/>
      <c r="G41" s="114"/>
      <c r="H41" s="114"/>
    </row>
    <row r="42" spans="2:8">
      <c r="B42" s="114"/>
      <c r="C42" s="114"/>
      <c r="D42" s="114"/>
      <c r="E42" s="114"/>
      <c r="F42" s="114"/>
      <c r="G42" s="114"/>
      <c r="H42" s="114"/>
    </row>
    <row r="43" spans="2:8">
      <c r="B43" s="114"/>
      <c r="C43" s="114"/>
      <c r="D43" s="114"/>
      <c r="E43" s="114"/>
      <c r="F43" s="114"/>
      <c r="G43" s="114"/>
      <c r="H43" s="114"/>
    </row>
    <row r="44" spans="2:8">
      <c r="B44" s="114"/>
      <c r="C44" s="114"/>
      <c r="D44" s="114"/>
      <c r="E44" s="114"/>
      <c r="F44" s="114"/>
      <c r="G44" s="114"/>
      <c r="H44" s="114"/>
    </row>
    <row r="45" spans="2:8">
      <c r="B45" s="114"/>
      <c r="C45" s="114"/>
      <c r="D45" s="114"/>
      <c r="E45" s="114"/>
      <c r="F45" s="114"/>
      <c r="G45" s="114"/>
      <c r="H45" s="114"/>
    </row>
    <row r="46" spans="2:8">
      <c r="B46" s="114"/>
      <c r="C46" s="114"/>
      <c r="D46" s="114"/>
      <c r="E46" s="114"/>
      <c r="F46" s="114"/>
      <c r="G46" s="114"/>
      <c r="H46" s="114"/>
    </row>
    <row r="47" spans="2:8">
      <c r="B47" s="114"/>
      <c r="C47" s="114"/>
      <c r="D47" s="114"/>
      <c r="E47" s="114"/>
      <c r="F47" s="114"/>
      <c r="G47" s="114"/>
      <c r="H47" s="114"/>
    </row>
    <row r="48" spans="2:8">
      <c r="B48" s="114"/>
      <c r="C48" s="114"/>
      <c r="D48" s="114"/>
      <c r="E48" s="114"/>
      <c r="F48" s="114"/>
      <c r="G48" s="114"/>
      <c r="H48" s="114"/>
    </row>
    <row r="49" spans="2:8">
      <c r="B49" s="114"/>
      <c r="C49" s="114"/>
      <c r="D49" s="114"/>
      <c r="E49" s="114"/>
      <c r="F49" s="114"/>
      <c r="G49" s="114"/>
      <c r="H49" s="114"/>
    </row>
    <row r="50" spans="2:8">
      <c r="B50" s="114"/>
      <c r="C50" s="114"/>
      <c r="D50" s="114"/>
      <c r="E50" s="114"/>
      <c r="F50" s="114"/>
      <c r="G50" s="114"/>
      <c r="H50" s="114"/>
    </row>
    <row r="51" spans="2:8">
      <c r="B51" s="114"/>
      <c r="C51" s="114"/>
      <c r="D51" s="114"/>
      <c r="E51" s="114"/>
      <c r="F51" s="114"/>
      <c r="G51" s="114"/>
      <c r="H51" s="114"/>
    </row>
    <row r="52" spans="2:8">
      <c r="B52" s="114"/>
      <c r="C52" s="114"/>
      <c r="D52" s="114"/>
      <c r="E52" s="114"/>
      <c r="F52" s="114"/>
      <c r="G52" s="114"/>
      <c r="H52" s="114"/>
    </row>
    <row r="53" spans="2:8">
      <c r="B53" s="114"/>
      <c r="C53" s="114"/>
      <c r="D53" s="114"/>
      <c r="E53" s="114"/>
      <c r="F53" s="114"/>
      <c r="G53" s="114"/>
      <c r="H53" s="114"/>
    </row>
    <row r="54" spans="2:8">
      <c r="B54" s="114"/>
      <c r="C54" s="114"/>
      <c r="D54" s="114"/>
      <c r="E54" s="114"/>
      <c r="F54" s="114"/>
      <c r="G54" s="114"/>
      <c r="H54" s="114"/>
    </row>
    <row r="55" spans="2:8">
      <c r="B55" s="114"/>
      <c r="C55" s="114"/>
      <c r="D55" s="114"/>
      <c r="E55" s="114"/>
      <c r="F55" s="114"/>
      <c r="G55" s="114"/>
      <c r="H55" s="114"/>
    </row>
    <row r="56" spans="2:8">
      <c r="B56" s="114"/>
      <c r="C56" s="114"/>
      <c r="D56" s="114"/>
      <c r="E56" s="114"/>
      <c r="F56" s="114"/>
      <c r="G56" s="114"/>
      <c r="H56" s="114"/>
    </row>
    <row r="57" spans="2:8">
      <c r="B57" s="114"/>
      <c r="C57" s="114"/>
      <c r="D57" s="114"/>
      <c r="E57" s="114"/>
      <c r="F57" s="114"/>
      <c r="G57" s="114"/>
      <c r="H57" s="114"/>
    </row>
    <row r="58" spans="2:8">
      <c r="B58" s="114"/>
      <c r="C58" s="114"/>
      <c r="D58" s="114"/>
      <c r="E58" s="114"/>
      <c r="F58" s="114"/>
      <c r="G58" s="114"/>
      <c r="H58" s="114"/>
    </row>
    <row r="59" spans="2:8">
      <c r="B59" s="114"/>
      <c r="C59" s="114"/>
      <c r="D59" s="114"/>
      <c r="E59" s="114"/>
      <c r="F59" s="114"/>
      <c r="G59" s="114"/>
      <c r="H59" s="114"/>
    </row>
    <row r="60" spans="2:8">
      <c r="B60" s="114"/>
      <c r="C60" s="114"/>
      <c r="D60" s="114"/>
      <c r="E60" s="114"/>
      <c r="F60" s="114"/>
      <c r="G60" s="114"/>
      <c r="H60" s="114"/>
    </row>
    <row r="61" spans="2:8">
      <c r="B61" s="114"/>
      <c r="C61" s="114"/>
      <c r="D61" s="114"/>
      <c r="E61" s="114"/>
      <c r="F61" s="114"/>
      <c r="G61" s="114"/>
      <c r="H61" s="114"/>
    </row>
    <row r="62" spans="2:8">
      <c r="B62" s="114"/>
      <c r="C62" s="114"/>
      <c r="D62" s="114"/>
      <c r="E62" s="114"/>
      <c r="F62" s="114"/>
      <c r="G62" s="114"/>
      <c r="H62" s="114"/>
    </row>
    <row r="63" spans="2:8">
      <c r="B63" s="114"/>
      <c r="C63" s="114"/>
      <c r="D63" s="114"/>
      <c r="E63" s="114"/>
      <c r="F63" s="114"/>
      <c r="G63" s="114"/>
      <c r="H63" s="114"/>
    </row>
    <row r="64" spans="2:8">
      <c r="B64" s="114"/>
      <c r="C64" s="114"/>
      <c r="D64" s="114"/>
      <c r="E64" s="114"/>
      <c r="F64" s="114"/>
      <c r="G64" s="114"/>
      <c r="H64" s="114"/>
    </row>
    <row r="65" spans="2:8">
      <c r="B65" s="114"/>
      <c r="C65" s="114"/>
      <c r="D65" s="114"/>
      <c r="E65" s="114"/>
      <c r="F65" s="114"/>
      <c r="G65" s="114"/>
      <c r="H65" s="114"/>
    </row>
    <row r="66" spans="2:8">
      <c r="B66" s="114"/>
      <c r="C66" s="114"/>
      <c r="D66" s="114"/>
      <c r="E66" s="114"/>
      <c r="F66" s="114"/>
      <c r="G66" s="114"/>
      <c r="H66" s="114"/>
    </row>
    <row r="67" spans="2:8">
      <c r="B67" s="114"/>
      <c r="C67" s="114"/>
      <c r="D67" s="114"/>
      <c r="E67" s="114"/>
      <c r="F67" s="114"/>
      <c r="G67" s="114"/>
      <c r="H67" s="114"/>
    </row>
    <row r="68" spans="2:8">
      <c r="B68" s="114"/>
      <c r="C68" s="114"/>
      <c r="D68" s="114"/>
      <c r="E68" s="114"/>
      <c r="F68" s="114"/>
      <c r="G68" s="114"/>
      <c r="H68" s="114"/>
    </row>
    <row r="69" spans="2:8">
      <c r="B69" s="114"/>
      <c r="C69" s="114"/>
      <c r="D69" s="114"/>
      <c r="E69" s="114"/>
      <c r="F69" s="114"/>
      <c r="G69" s="114"/>
      <c r="H69" s="114"/>
    </row>
    <row r="70" spans="2:8">
      <c r="B70" s="114"/>
      <c r="C70" s="114"/>
      <c r="D70" s="114"/>
      <c r="E70" s="114"/>
      <c r="F70" s="114"/>
      <c r="G70" s="114"/>
      <c r="H70" s="114"/>
    </row>
    <row r="71" spans="2:8">
      <c r="B71" s="114"/>
      <c r="C71" s="114"/>
      <c r="D71" s="114"/>
      <c r="E71" s="114"/>
      <c r="F71" s="114"/>
      <c r="G71" s="114"/>
      <c r="H71" s="114"/>
    </row>
    <row r="72" spans="2:8">
      <c r="B72" s="114"/>
      <c r="C72" s="114"/>
      <c r="D72" s="114"/>
      <c r="E72" s="114"/>
      <c r="F72" s="114"/>
      <c r="G72" s="114"/>
      <c r="H72" s="114"/>
    </row>
    <row r="73" spans="2:8">
      <c r="B73" s="114"/>
      <c r="C73" s="114"/>
      <c r="D73" s="114"/>
      <c r="E73" s="114"/>
      <c r="F73" s="114"/>
      <c r="G73" s="114"/>
      <c r="H73" s="114"/>
    </row>
    <row r="74" spans="2:8">
      <c r="B74" s="114"/>
      <c r="C74" s="114"/>
      <c r="D74" s="114"/>
      <c r="E74" s="114"/>
      <c r="F74" s="114"/>
      <c r="G74" s="114"/>
      <c r="H74" s="114"/>
    </row>
    <row r="75" spans="2:8">
      <c r="B75" s="114"/>
      <c r="C75" s="114"/>
      <c r="D75" s="114"/>
      <c r="E75" s="114"/>
      <c r="F75" s="114"/>
      <c r="G75" s="114"/>
      <c r="H75" s="114"/>
    </row>
    <row r="76" spans="2:8">
      <c r="B76" s="114"/>
      <c r="C76" s="114"/>
      <c r="D76" s="114"/>
      <c r="E76" s="114"/>
      <c r="F76" s="114"/>
      <c r="G76" s="114"/>
      <c r="H76" s="114"/>
    </row>
    <row r="77" spans="2:8">
      <c r="B77" s="114"/>
      <c r="C77" s="114"/>
      <c r="D77" s="114"/>
      <c r="E77" s="114"/>
      <c r="F77" s="114"/>
      <c r="G77" s="114"/>
      <c r="H77" s="114"/>
    </row>
    <row r="78" spans="2:8">
      <c r="B78" s="114"/>
      <c r="C78" s="114"/>
      <c r="D78" s="114"/>
      <c r="E78" s="114"/>
      <c r="F78" s="114"/>
      <c r="G78" s="114"/>
      <c r="H78" s="114"/>
    </row>
    <row r="79" spans="2:8">
      <c r="B79" s="114"/>
      <c r="C79" s="114"/>
      <c r="D79" s="114"/>
      <c r="E79" s="114"/>
      <c r="F79" s="114"/>
      <c r="G79" s="114"/>
      <c r="H79" s="114"/>
    </row>
    <row r="80" spans="2:8">
      <c r="B80" s="114"/>
      <c r="C80" s="114"/>
      <c r="D80" s="114"/>
      <c r="E80" s="114"/>
      <c r="F80" s="114"/>
      <c r="G80" s="114"/>
      <c r="H80" s="114"/>
    </row>
    <row r="81" spans="2:8">
      <c r="B81" s="114"/>
      <c r="C81" s="114"/>
      <c r="D81" s="114"/>
      <c r="E81" s="114"/>
      <c r="F81" s="114"/>
      <c r="G81" s="114"/>
      <c r="H81" s="114"/>
    </row>
    <row r="82" spans="2:8">
      <c r="B82" s="114"/>
      <c r="C82" s="114"/>
      <c r="D82" s="114"/>
      <c r="E82" s="114"/>
      <c r="F82" s="114"/>
      <c r="G82" s="114"/>
      <c r="H82" s="114"/>
    </row>
    <row r="83" spans="2:8">
      <c r="B83" s="114"/>
      <c r="C83" s="114"/>
      <c r="D83" s="114"/>
      <c r="E83" s="114"/>
      <c r="F83" s="114"/>
      <c r="G83" s="114"/>
      <c r="H83" s="114"/>
    </row>
    <row r="84" spans="2:8">
      <c r="B84" s="114"/>
      <c r="C84" s="114"/>
      <c r="D84" s="114"/>
      <c r="E84" s="114"/>
      <c r="F84" s="114"/>
      <c r="G84" s="114"/>
      <c r="H84" s="114"/>
    </row>
    <row r="85" spans="2:8">
      <c r="B85" s="114"/>
      <c r="C85" s="114"/>
      <c r="D85" s="114"/>
      <c r="E85" s="114"/>
      <c r="F85" s="114"/>
      <c r="G85" s="114"/>
      <c r="H85" s="114"/>
    </row>
    <row r="86" spans="2:8">
      <c r="B86" s="114"/>
      <c r="C86" s="114"/>
      <c r="D86" s="114"/>
      <c r="E86" s="114"/>
      <c r="F86" s="114"/>
      <c r="G86" s="114"/>
      <c r="H86" s="114"/>
    </row>
    <row r="87" spans="2:8">
      <c r="B87" s="114"/>
      <c r="C87" s="114"/>
      <c r="D87" s="114"/>
      <c r="E87" s="114"/>
      <c r="F87" s="114"/>
      <c r="G87" s="114"/>
      <c r="H87" s="114"/>
    </row>
    <row r="88" spans="2:8">
      <c r="B88" s="114"/>
      <c r="C88" s="114"/>
      <c r="D88" s="114"/>
      <c r="E88" s="114"/>
      <c r="F88" s="114"/>
      <c r="G88" s="114"/>
      <c r="H88" s="114"/>
    </row>
    <row r="89" spans="2:8">
      <c r="B89" s="114"/>
      <c r="C89" s="114"/>
      <c r="D89" s="114"/>
      <c r="E89" s="114"/>
      <c r="F89" s="114"/>
      <c r="G89" s="114"/>
      <c r="H89" s="114"/>
    </row>
    <row r="90" spans="2:8">
      <c r="B90" s="114"/>
      <c r="C90" s="114"/>
      <c r="D90" s="114"/>
      <c r="E90" s="114"/>
      <c r="F90" s="114"/>
      <c r="G90" s="114"/>
      <c r="H90" s="114"/>
    </row>
    <row r="91" spans="2:8">
      <c r="B91" s="114"/>
      <c r="C91" s="114"/>
      <c r="D91" s="114"/>
      <c r="E91" s="114"/>
      <c r="F91" s="114"/>
      <c r="G91" s="114"/>
      <c r="H91" s="114"/>
    </row>
    <row r="92" spans="2:8">
      <c r="B92" s="114"/>
      <c r="C92" s="114"/>
      <c r="D92" s="114"/>
      <c r="E92" s="114"/>
      <c r="F92" s="114"/>
      <c r="G92" s="114"/>
      <c r="H92" s="114"/>
    </row>
    <row r="93" spans="2:8">
      <c r="B93" s="114"/>
      <c r="C93" s="114"/>
      <c r="D93" s="114"/>
      <c r="E93" s="114"/>
      <c r="F93" s="114"/>
      <c r="G93" s="114"/>
      <c r="H93" s="114"/>
    </row>
    <row r="94" spans="2:8">
      <c r="B94" s="114"/>
      <c r="C94" s="114"/>
      <c r="D94" s="114"/>
      <c r="E94" s="114"/>
      <c r="F94" s="114"/>
      <c r="G94" s="114"/>
      <c r="H94" s="114"/>
    </row>
    <row r="95" spans="2:8">
      <c r="B95" s="114"/>
      <c r="C95" s="114"/>
      <c r="D95" s="114"/>
      <c r="E95" s="114"/>
      <c r="F95" s="114"/>
      <c r="G95" s="114"/>
      <c r="H95" s="114"/>
    </row>
    <row r="96" spans="2:8">
      <c r="B96" s="114"/>
      <c r="C96" s="114"/>
      <c r="D96" s="114"/>
      <c r="E96" s="114"/>
      <c r="F96" s="114"/>
      <c r="G96" s="114"/>
      <c r="H96" s="114"/>
    </row>
    <row r="97" spans="2:8">
      <c r="B97" s="114"/>
      <c r="C97" s="114"/>
      <c r="D97" s="114"/>
      <c r="E97" s="114"/>
      <c r="F97" s="114"/>
      <c r="G97" s="114"/>
      <c r="H97" s="114"/>
    </row>
    <row r="98" spans="2:8">
      <c r="B98" s="114"/>
      <c r="C98" s="114"/>
      <c r="D98" s="114"/>
      <c r="E98" s="114"/>
      <c r="F98" s="114"/>
      <c r="G98" s="114"/>
      <c r="H98" s="114"/>
    </row>
    <row r="99" spans="2:8">
      <c r="B99" s="114"/>
      <c r="C99" s="114"/>
      <c r="D99" s="114"/>
      <c r="E99" s="114"/>
      <c r="F99" s="114"/>
      <c r="G99" s="114"/>
      <c r="H99" s="114"/>
    </row>
    <row r="100" spans="2:8">
      <c r="B100" s="114"/>
      <c r="C100" s="114"/>
      <c r="D100" s="114"/>
      <c r="E100" s="114"/>
      <c r="F100" s="114"/>
      <c r="G100" s="114"/>
      <c r="H100" s="114"/>
    </row>
    <row r="101" spans="2:8">
      <c r="B101" s="114"/>
      <c r="C101" s="114"/>
      <c r="D101" s="114"/>
      <c r="E101" s="114"/>
      <c r="F101" s="114"/>
      <c r="G101" s="114"/>
      <c r="H101" s="114"/>
    </row>
    <row r="102" spans="2:8">
      <c r="B102" s="114"/>
      <c r="C102" s="114"/>
      <c r="D102" s="114"/>
      <c r="E102" s="114"/>
      <c r="F102" s="114"/>
      <c r="G102" s="114"/>
      <c r="H102" s="114"/>
    </row>
    <row r="103" spans="2:8">
      <c r="B103" s="114"/>
      <c r="C103" s="114"/>
      <c r="D103" s="114"/>
      <c r="E103" s="114"/>
      <c r="F103" s="114"/>
      <c r="G103" s="114"/>
      <c r="H103" s="114"/>
    </row>
    <row r="104" spans="2:8">
      <c r="B104" s="114"/>
      <c r="C104" s="114"/>
      <c r="D104" s="114"/>
      <c r="E104" s="114"/>
      <c r="F104" s="114"/>
      <c r="G104" s="114"/>
      <c r="H104" s="114"/>
    </row>
    <row r="105" spans="2:8">
      <c r="B105" s="114"/>
      <c r="C105" s="114"/>
      <c r="D105" s="114"/>
      <c r="E105" s="114"/>
      <c r="F105" s="114"/>
      <c r="G105" s="114"/>
      <c r="H105" s="114"/>
    </row>
    <row r="106" spans="2:8">
      <c r="B106" s="114"/>
      <c r="C106" s="114"/>
      <c r="D106" s="114"/>
      <c r="E106" s="114"/>
      <c r="F106" s="114"/>
      <c r="G106" s="114"/>
      <c r="H106" s="114"/>
    </row>
    <row r="107" spans="2:8">
      <c r="B107" s="114"/>
      <c r="C107" s="114"/>
      <c r="D107" s="114"/>
      <c r="E107" s="114"/>
      <c r="F107" s="114"/>
      <c r="G107" s="114"/>
      <c r="H107" s="114"/>
    </row>
    <row r="108" spans="2:8">
      <c r="B108" s="114"/>
      <c r="C108" s="114"/>
      <c r="D108" s="114"/>
      <c r="E108" s="114"/>
      <c r="F108" s="114"/>
      <c r="G108" s="114"/>
      <c r="H108" s="114"/>
    </row>
    <row r="109" spans="2:8">
      <c r="B109" s="114"/>
      <c r="C109" s="114"/>
      <c r="D109" s="114"/>
      <c r="E109" s="114"/>
      <c r="F109" s="114"/>
      <c r="G109" s="114"/>
      <c r="H109" s="114"/>
    </row>
    <row r="110" spans="2:8">
      <c r="B110" s="114"/>
      <c r="C110" s="114"/>
      <c r="D110" s="114"/>
      <c r="E110" s="114"/>
      <c r="F110" s="114"/>
      <c r="G110" s="114"/>
      <c r="H110" s="114"/>
    </row>
    <row r="111" spans="2:8">
      <c r="B111" s="114"/>
      <c r="C111" s="114"/>
      <c r="D111" s="114"/>
      <c r="E111" s="114"/>
      <c r="F111" s="114"/>
      <c r="G111" s="114"/>
      <c r="H111" s="114"/>
    </row>
    <row r="112" spans="2:8">
      <c r="B112" s="114"/>
      <c r="C112" s="114"/>
      <c r="D112" s="114"/>
      <c r="E112" s="114"/>
      <c r="F112" s="114"/>
      <c r="G112" s="114"/>
      <c r="H112" s="114"/>
    </row>
    <row r="113" spans="2:8">
      <c r="B113" s="114"/>
      <c r="C113" s="114"/>
      <c r="D113" s="114"/>
      <c r="E113" s="114"/>
      <c r="F113" s="114"/>
      <c r="G113" s="114"/>
      <c r="H113" s="114"/>
    </row>
    <row r="114" spans="2:8">
      <c r="B114" s="114"/>
      <c r="C114" s="114"/>
      <c r="D114" s="114"/>
      <c r="E114" s="114"/>
      <c r="F114" s="114"/>
      <c r="G114" s="114"/>
      <c r="H114" s="114"/>
    </row>
    <row r="115" spans="2:8">
      <c r="B115" s="114"/>
      <c r="C115" s="114"/>
      <c r="D115" s="114"/>
      <c r="E115" s="114"/>
      <c r="F115" s="114"/>
      <c r="G115" s="114"/>
      <c r="H115" s="114"/>
    </row>
    <row r="116" spans="2:8">
      <c r="B116" s="114"/>
      <c r="C116" s="114"/>
      <c r="D116" s="114"/>
      <c r="E116" s="114"/>
      <c r="F116" s="114"/>
      <c r="G116" s="114"/>
      <c r="H116" s="114"/>
    </row>
    <row r="117" spans="2:8">
      <c r="B117" s="114"/>
      <c r="C117" s="114"/>
      <c r="D117" s="114"/>
      <c r="E117" s="114"/>
      <c r="F117" s="114"/>
      <c r="G117" s="114"/>
      <c r="H117" s="114"/>
    </row>
    <row r="118" spans="2:8">
      <c r="B118" s="114"/>
      <c r="C118" s="114"/>
      <c r="D118" s="114"/>
      <c r="E118" s="114"/>
      <c r="F118" s="114"/>
      <c r="G118" s="114"/>
      <c r="H118" s="114"/>
    </row>
    <row r="119" spans="2:8">
      <c r="B119" s="114"/>
      <c r="C119" s="114"/>
      <c r="D119" s="114"/>
      <c r="E119" s="114"/>
      <c r="F119" s="114"/>
      <c r="G119" s="114"/>
      <c r="H119" s="114"/>
    </row>
    <row r="120" spans="2:8">
      <c r="B120" s="114"/>
      <c r="C120" s="114"/>
      <c r="D120" s="114"/>
      <c r="E120" s="114"/>
      <c r="F120" s="114"/>
      <c r="G120" s="114"/>
      <c r="H120" s="114"/>
    </row>
    <row r="121" spans="2:8">
      <c r="B121" s="114"/>
      <c r="C121" s="114"/>
      <c r="D121" s="114"/>
      <c r="E121" s="114"/>
      <c r="F121" s="114"/>
      <c r="G121" s="114"/>
      <c r="H121" s="114"/>
    </row>
    <row r="122" spans="2:8">
      <c r="B122" s="114"/>
      <c r="C122" s="114"/>
      <c r="D122" s="114"/>
      <c r="E122" s="114"/>
      <c r="F122" s="114"/>
      <c r="G122" s="114"/>
      <c r="H122" s="114"/>
    </row>
    <row r="123" spans="2:8">
      <c r="B123" s="114"/>
      <c r="C123" s="114"/>
      <c r="D123" s="114"/>
      <c r="E123" s="114"/>
      <c r="F123" s="114"/>
      <c r="G123" s="114"/>
      <c r="H123" s="114"/>
    </row>
    <row r="124" spans="2:8">
      <c r="B124" s="114"/>
      <c r="C124" s="114"/>
      <c r="D124" s="114"/>
      <c r="E124" s="114"/>
      <c r="F124" s="114"/>
      <c r="G124" s="114"/>
      <c r="H124" s="114"/>
    </row>
    <row r="125" spans="2:8">
      <c r="B125" s="114"/>
      <c r="C125" s="114"/>
      <c r="D125" s="114"/>
      <c r="E125" s="114"/>
      <c r="F125" s="114"/>
      <c r="G125" s="114"/>
      <c r="H125" s="114"/>
    </row>
    <row r="126" spans="2:8">
      <c r="B126" s="114"/>
      <c r="C126" s="114"/>
      <c r="D126" s="114"/>
      <c r="E126" s="114"/>
      <c r="F126" s="114"/>
      <c r="G126" s="114"/>
      <c r="H126" s="114"/>
    </row>
    <row r="127" spans="2:8">
      <c r="B127" s="114"/>
      <c r="C127" s="114"/>
      <c r="D127" s="114"/>
      <c r="E127" s="114"/>
      <c r="F127" s="114"/>
      <c r="G127" s="114"/>
      <c r="H127" s="114"/>
    </row>
    <row r="128" spans="2:8">
      <c r="B128" s="114"/>
      <c r="C128" s="114"/>
      <c r="D128" s="114"/>
      <c r="E128" s="114"/>
      <c r="F128" s="114"/>
      <c r="G128" s="114"/>
      <c r="H128" s="114"/>
    </row>
    <row r="129" spans="2:8">
      <c r="B129" s="114"/>
      <c r="C129" s="114"/>
      <c r="D129" s="114"/>
      <c r="E129" s="114"/>
      <c r="F129" s="114"/>
      <c r="G129" s="114"/>
      <c r="H129" s="114"/>
    </row>
    <row r="130" spans="2:8">
      <c r="B130" s="114"/>
      <c r="C130" s="114"/>
      <c r="D130" s="114"/>
      <c r="E130" s="114"/>
      <c r="F130" s="114"/>
      <c r="G130" s="114"/>
      <c r="H130" s="114"/>
    </row>
    <row r="131" spans="2:8">
      <c r="B131" s="114"/>
      <c r="C131" s="114"/>
      <c r="D131" s="114"/>
      <c r="E131" s="114"/>
      <c r="F131" s="114"/>
      <c r="G131" s="114"/>
      <c r="H131" s="114"/>
    </row>
    <row r="132" spans="2:8">
      <c r="B132" s="114"/>
      <c r="C132" s="114"/>
      <c r="D132" s="114"/>
      <c r="E132" s="114"/>
      <c r="F132" s="114"/>
      <c r="G132" s="114"/>
      <c r="H132" s="114"/>
    </row>
    <row r="133" spans="2:8">
      <c r="B133" s="114"/>
      <c r="C133" s="114"/>
      <c r="D133" s="114"/>
      <c r="E133" s="114"/>
      <c r="F133" s="114"/>
      <c r="G133" s="114"/>
      <c r="H133" s="114"/>
    </row>
    <row r="134" spans="2:8">
      <c r="B134" s="114"/>
      <c r="C134" s="114"/>
      <c r="D134" s="114"/>
      <c r="E134" s="114"/>
      <c r="F134" s="114"/>
      <c r="G134" s="114"/>
      <c r="H134" s="114"/>
    </row>
    <row r="135" spans="2:8">
      <c r="B135" s="114"/>
      <c r="C135" s="114"/>
      <c r="D135" s="114"/>
      <c r="E135" s="114"/>
      <c r="F135" s="114"/>
      <c r="G135" s="114"/>
      <c r="H135" s="114"/>
    </row>
  </sheetData>
  <pageMargins left="0.708661417322835" right="0.708661417322835" top="0.748031496062992" bottom="0.748031496062992" header="0.31496062992126" footer="0.31496062992126"/>
  <pageSetup paperSize="9" scale="71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B2:M133"/>
  <sheetViews>
    <sheetView zoomScale="70" zoomScaleNormal="70" workbookViewId="0">
      <selection activeCell="A5" sqref="$A5:$XFD16"/>
    </sheetView>
  </sheetViews>
  <sheetFormatPr defaultColWidth="9.14285714285714" defaultRowHeight="18.75"/>
  <cols>
    <col min="1" max="1" width="9.14285714285714" style="114"/>
    <col min="2" max="2" width="9.71428571428571" style="115" customWidth="1"/>
    <col min="3" max="3" width="20.5714285714286" style="185" customWidth="1"/>
    <col min="4" max="4" width="9.71428571428571" style="186" customWidth="1"/>
    <col min="5" max="5" width="15.7142857142857" style="115" customWidth="1"/>
    <col min="6" max="6" width="14.4285714285714" style="187" hidden="1" customWidth="1"/>
    <col min="7" max="7" width="9.57142857142857" style="187" hidden="1" customWidth="1"/>
    <col min="8" max="8" width="14.8571428571429" style="120" customWidth="1"/>
    <col min="9" max="9" width="22.1428571428571" style="114" customWidth="1"/>
    <col min="10" max="10" width="18.7142857142857" style="114" customWidth="1"/>
    <col min="11" max="11" width="14.8571428571429" style="217" customWidth="1"/>
    <col min="12" max="12" width="12.1428571428571" style="114" customWidth="1"/>
    <col min="13" max="13" width="12" style="114" customWidth="1"/>
    <col min="14" max="14" width="8.85714285714286" style="114" customWidth="1"/>
    <col min="15" max="16384" width="9.14285714285714" style="114"/>
  </cols>
  <sheetData>
    <row r="2" ht="21" spans="2:4">
      <c r="B2" s="200" t="s">
        <v>645</v>
      </c>
      <c r="C2" s="185" t="s">
        <v>646</v>
      </c>
      <c r="D2" s="116"/>
    </row>
    <row r="3" spans="2:13">
      <c r="B3" s="201" t="s">
        <v>2</v>
      </c>
      <c r="C3" s="201" t="s">
        <v>4</v>
      </c>
      <c r="D3" s="201" t="s">
        <v>284</v>
      </c>
      <c r="E3" s="143" t="s">
        <v>5</v>
      </c>
      <c r="F3" s="218" t="s">
        <v>62</v>
      </c>
      <c r="G3" s="201" t="s">
        <v>6</v>
      </c>
      <c r="H3" s="144" t="s">
        <v>7</v>
      </c>
      <c r="I3" s="228" t="s">
        <v>642</v>
      </c>
      <c r="J3" s="144" t="s">
        <v>643</v>
      </c>
      <c r="K3" s="157" t="s">
        <v>644</v>
      </c>
      <c r="L3" s="144" t="s">
        <v>9</v>
      </c>
      <c r="M3" s="201" t="s">
        <v>30</v>
      </c>
    </row>
    <row r="4" spans="2:13">
      <c r="B4" s="219" t="s">
        <v>9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4"/>
    </row>
    <row r="5" ht="21" spans="2:13">
      <c r="B5" s="143"/>
      <c r="C5" s="143"/>
      <c r="D5" s="205"/>
      <c r="E5" s="152"/>
      <c r="F5" s="210"/>
      <c r="G5" s="208"/>
      <c r="H5" s="158"/>
      <c r="I5" s="158"/>
      <c r="J5" s="229"/>
      <c r="K5" s="225"/>
      <c r="L5" s="143"/>
      <c r="M5" s="224"/>
    </row>
    <row r="6" ht="21" spans="2:13">
      <c r="B6" s="143"/>
      <c r="C6" s="143"/>
      <c r="D6" s="205"/>
      <c r="E6" s="152"/>
      <c r="F6" s="210"/>
      <c r="G6" s="208"/>
      <c r="H6" s="158"/>
      <c r="I6" s="158"/>
      <c r="J6" s="229"/>
      <c r="K6" s="225"/>
      <c r="L6" s="143"/>
      <c r="M6" s="230"/>
    </row>
    <row r="7" ht="21" spans="2:13">
      <c r="B7" s="143"/>
      <c r="C7" s="143"/>
      <c r="D7" s="205"/>
      <c r="E7" s="152"/>
      <c r="F7" s="210"/>
      <c r="G7" s="208"/>
      <c r="H7" s="158"/>
      <c r="I7" s="158"/>
      <c r="J7" s="229"/>
      <c r="K7" s="225"/>
      <c r="L7" s="143"/>
      <c r="M7" s="230"/>
    </row>
    <row r="8" ht="21" spans="2:13">
      <c r="B8" s="143"/>
      <c r="C8" s="143"/>
      <c r="D8" s="205"/>
      <c r="E8" s="152"/>
      <c r="F8" s="210"/>
      <c r="G8" s="208"/>
      <c r="H8" s="158"/>
      <c r="I8" s="158"/>
      <c r="J8" s="229"/>
      <c r="K8" s="225"/>
      <c r="L8" s="143"/>
      <c r="M8" s="230"/>
    </row>
    <row r="9" ht="21" spans="2:13">
      <c r="B9" s="143"/>
      <c r="C9" s="143"/>
      <c r="D9" s="205"/>
      <c r="E9" s="152"/>
      <c r="F9" s="210"/>
      <c r="G9" s="208"/>
      <c r="H9" s="158"/>
      <c r="I9" s="158"/>
      <c r="J9" s="229"/>
      <c r="K9" s="225"/>
      <c r="L9" s="143"/>
      <c r="M9" s="230"/>
    </row>
    <row r="10" ht="21" spans="2:13">
      <c r="B10" s="143"/>
      <c r="C10" s="143"/>
      <c r="D10" s="205"/>
      <c r="E10" s="152"/>
      <c r="F10" s="210"/>
      <c r="G10" s="208"/>
      <c r="H10" s="158"/>
      <c r="I10" s="158"/>
      <c r="J10" s="229"/>
      <c r="K10" s="225"/>
      <c r="L10" s="143"/>
      <c r="M10" s="230"/>
    </row>
    <row r="11" ht="21" spans="2:13">
      <c r="B11" s="143"/>
      <c r="C11" s="143"/>
      <c r="D11" s="205"/>
      <c r="E11" s="152"/>
      <c r="F11" s="210"/>
      <c r="G11" s="208"/>
      <c r="H11" s="158"/>
      <c r="I11" s="158"/>
      <c r="J11" s="229"/>
      <c r="K11" s="225"/>
      <c r="L11" s="143"/>
      <c r="M11" s="230"/>
    </row>
    <row r="12" ht="21" spans="2:13">
      <c r="B12" s="143"/>
      <c r="C12" s="143"/>
      <c r="D12" s="205"/>
      <c r="E12" s="152"/>
      <c r="F12" s="210"/>
      <c r="G12" s="208"/>
      <c r="H12" s="158"/>
      <c r="I12" s="158"/>
      <c r="J12" s="229"/>
      <c r="K12" s="225"/>
      <c r="L12" s="143"/>
      <c r="M12" s="230"/>
    </row>
    <row r="13" ht="21" spans="2:13">
      <c r="B13" s="143"/>
      <c r="C13" s="143"/>
      <c r="D13" s="205"/>
      <c r="E13" s="143"/>
      <c r="F13" s="210"/>
      <c r="G13" s="208"/>
      <c r="H13" s="158"/>
      <c r="I13" s="158"/>
      <c r="J13" s="229"/>
      <c r="K13" s="225"/>
      <c r="L13" s="143"/>
      <c r="M13" s="230"/>
    </row>
    <row r="14" ht="21" spans="2:13">
      <c r="B14" s="143"/>
      <c r="C14" s="143"/>
      <c r="D14" s="205"/>
      <c r="E14" s="143"/>
      <c r="F14" s="210"/>
      <c r="G14" s="208"/>
      <c r="H14" s="158"/>
      <c r="I14" s="158"/>
      <c r="J14" s="229"/>
      <c r="K14" s="225"/>
      <c r="L14" s="143"/>
      <c r="M14" s="230"/>
    </row>
    <row r="15" ht="21" spans="2:13">
      <c r="B15" s="143"/>
      <c r="C15" s="143"/>
      <c r="D15" s="205"/>
      <c r="E15" s="152"/>
      <c r="F15" s="210"/>
      <c r="G15" s="208"/>
      <c r="H15" s="226"/>
      <c r="I15" s="226"/>
      <c r="J15" s="229"/>
      <c r="K15" s="225"/>
      <c r="L15" s="143"/>
      <c r="M15" s="231"/>
    </row>
    <row r="16" ht="22.5" spans="2:13">
      <c r="B16" s="143"/>
      <c r="C16" s="143"/>
      <c r="D16" s="205"/>
      <c r="E16" s="143"/>
      <c r="F16" s="227"/>
      <c r="G16" s="208"/>
      <c r="H16" s="144"/>
      <c r="I16" s="144"/>
      <c r="J16" s="143"/>
      <c r="K16" s="225"/>
      <c r="L16" s="143"/>
      <c r="M16" s="143"/>
    </row>
    <row r="17" spans="2:8">
      <c r="B17" s="114"/>
      <c r="C17" s="114"/>
      <c r="D17" s="114"/>
      <c r="E17" s="114"/>
      <c r="F17" s="114"/>
      <c r="G17" s="114"/>
      <c r="H17" s="115"/>
    </row>
    <row r="18" spans="2:8">
      <c r="B18" s="114"/>
      <c r="C18" s="114"/>
      <c r="D18" s="114"/>
      <c r="E18" s="114"/>
      <c r="F18" s="114"/>
      <c r="G18" s="114"/>
      <c r="H18" s="115"/>
    </row>
    <row r="19" spans="2:8">
      <c r="B19" s="114"/>
      <c r="C19" s="114"/>
      <c r="D19" s="114"/>
      <c r="E19" s="114"/>
      <c r="F19" s="114"/>
      <c r="G19" s="114"/>
      <c r="H19" s="115"/>
    </row>
    <row r="20" spans="2:8">
      <c r="B20" s="114"/>
      <c r="C20" s="114"/>
      <c r="D20" s="114"/>
      <c r="E20" s="114"/>
      <c r="F20" s="114"/>
      <c r="G20" s="114"/>
      <c r="H20" s="115"/>
    </row>
    <row r="21" spans="2:8">
      <c r="B21" s="114"/>
      <c r="C21" s="114"/>
      <c r="D21" s="114"/>
      <c r="E21" s="114"/>
      <c r="F21" s="114"/>
      <c r="G21" s="114"/>
      <c r="H21" s="115"/>
    </row>
    <row r="22" spans="2:8">
      <c r="B22" s="114"/>
      <c r="C22" s="114"/>
      <c r="D22" s="114"/>
      <c r="E22" s="114"/>
      <c r="F22" s="114"/>
      <c r="G22" s="114"/>
      <c r="H22" s="115"/>
    </row>
    <row r="23" spans="2:8">
      <c r="B23" s="114"/>
      <c r="C23" s="114"/>
      <c r="D23" s="114"/>
      <c r="E23" s="114"/>
      <c r="F23" s="114"/>
      <c r="G23" s="114"/>
      <c r="H23" s="115"/>
    </row>
    <row r="24" spans="2:8">
      <c r="B24" s="114"/>
      <c r="C24" s="114"/>
      <c r="D24" s="114"/>
      <c r="E24" s="114"/>
      <c r="F24" s="114"/>
      <c r="G24" s="114"/>
      <c r="H24" s="115"/>
    </row>
    <row r="25" spans="2:8">
      <c r="B25" s="114"/>
      <c r="C25" s="114"/>
      <c r="D25" s="114"/>
      <c r="E25" s="114"/>
      <c r="F25" s="114"/>
      <c r="G25" s="114"/>
      <c r="H25" s="115"/>
    </row>
    <row r="26" spans="2:8">
      <c r="B26" s="114"/>
      <c r="C26" s="114"/>
      <c r="D26" s="114"/>
      <c r="E26" s="114"/>
      <c r="F26" s="114"/>
      <c r="G26" s="114"/>
      <c r="H26" s="115"/>
    </row>
    <row r="27" spans="2:8">
      <c r="B27" s="114"/>
      <c r="C27" s="114"/>
      <c r="D27" s="114"/>
      <c r="E27" s="114"/>
      <c r="F27" s="114"/>
      <c r="G27" s="114"/>
      <c r="H27" s="115"/>
    </row>
    <row r="28" spans="2:8">
      <c r="B28" s="114"/>
      <c r="C28" s="114"/>
      <c r="D28" s="114"/>
      <c r="E28" s="114"/>
      <c r="F28" s="114"/>
      <c r="G28" s="114"/>
      <c r="H28" s="115"/>
    </row>
    <row r="29" spans="2:8">
      <c r="B29" s="114"/>
      <c r="C29" s="114"/>
      <c r="D29" s="114"/>
      <c r="E29" s="114"/>
      <c r="F29" s="114"/>
      <c r="G29" s="114"/>
      <c r="H29" s="115"/>
    </row>
    <row r="30" spans="2:8">
      <c r="B30" s="114"/>
      <c r="C30" s="114"/>
      <c r="D30" s="114"/>
      <c r="E30" s="114"/>
      <c r="F30" s="114"/>
      <c r="G30" s="114"/>
      <c r="H30" s="115"/>
    </row>
    <row r="31" spans="2:8">
      <c r="B31" s="114"/>
      <c r="C31" s="114"/>
      <c r="D31" s="114"/>
      <c r="E31" s="114"/>
      <c r="F31" s="114"/>
      <c r="G31" s="114"/>
      <c r="H31" s="115"/>
    </row>
    <row r="32" spans="2:8">
      <c r="B32" s="114"/>
      <c r="C32" s="114"/>
      <c r="D32" s="114"/>
      <c r="E32" s="114"/>
      <c r="F32" s="114"/>
      <c r="G32" s="114"/>
      <c r="H32" s="115"/>
    </row>
    <row r="33" spans="2:8">
      <c r="B33" s="114"/>
      <c r="C33" s="114"/>
      <c r="D33" s="114"/>
      <c r="E33" s="114"/>
      <c r="F33" s="114"/>
      <c r="G33" s="114"/>
      <c r="H33" s="115"/>
    </row>
    <row r="34" spans="2:8">
      <c r="B34" s="114"/>
      <c r="C34" s="114"/>
      <c r="D34" s="114"/>
      <c r="E34" s="114"/>
      <c r="F34" s="114"/>
      <c r="G34" s="114"/>
      <c r="H34" s="115"/>
    </row>
    <row r="35" spans="2:8">
      <c r="B35" s="114"/>
      <c r="C35" s="114"/>
      <c r="D35" s="114"/>
      <c r="E35" s="114"/>
      <c r="F35" s="114"/>
      <c r="G35" s="114"/>
      <c r="H35" s="115"/>
    </row>
    <row r="36" spans="2:8">
      <c r="B36" s="114"/>
      <c r="C36" s="114"/>
      <c r="D36" s="114"/>
      <c r="E36" s="114"/>
      <c r="F36" s="114"/>
      <c r="G36" s="114"/>
      <c r="H36" s="115"/>
    </row>
    <row r="37" spans="2:8">
      <c r="B37" s="114"/>
      <c r="C37" s="114"/>
      <c r="D37" s="114"/>
      <c r="E37" s="114"/>
      <c r="F37" s="114"/>
      <c r="G37" s="114"/>
      <c r="H37" s="115"/>
    </row>
    <row r="38" spans="2:8">
      <c r="B38" s="114"/>
      <c r="C38" s="114"/>
      <c r="D38" s="114"/>
      <c r="E38" s="114"/>
      <c r="F38" s="114"/>
      <c r="G38" s="114"/>
      <c r="H38" s="115"/>
    </row>
    <row r="39" spans="2:8">
      <c r="B39" s="114"/>
      <c r="C39" s="114"/>
      <c r="D39" s="114"/>
      <c r="E39" s="114"/>
      <c r="F39" s="114"/>
      <c r="G39" s="114"/>
      <c r="H39" s="115"/>
    </row>
    <row r="40" spans="2:8">
      <c r="B40" s="114"/>
      <c r="C40" s="114"/>
      <c r="D40" s="114"/>
      <c r="E40" s="114"/>
      <c r="F40" s="114"/>
      <c r="G40" s="114"/>
      <c r="H40" s="115"/>
    </row>
    <row r="41" spans="2:8">
      <c r="B41" s="114"/>
      <c r="C41" s="114"/>
      <c r="D41" s="114"/>
      <c r="E41" s="114"/>
      <c r="F41" s="114"/>
      <c r="G41" s="114"/>
      <c r="H41" s="115"/>
    </row>
    <row r="42" spans="2:8">
      <c r="B42" s="114"/>
      <c r="C42" s="114"/>
      <c r="D42" s="114"/>
      <c r="E42" s="114"/>
      <c r="F42" s="114"/>
      <c r="G42" s="114"/>
      <c r="H42" s="115"/>
    </row>
    <row r="43" spans="2:8">
      <c r="B43" s="114"/>
      <c r="C43" s="114"/>
      <c r="D43" s="114"/>
      <c r="E43" s="114"/>
      <c r="F43" s="114"/>
      <c r="G43" s="114"/>
      <c r="H43" s="115"/>
    </row>
    <row r="44" spans="2:8">
      <c r="B44" s="114"/>
      <c r="C44" s="114"/>
      <c r="D44" s="114"/>
      <c r="E44" s="114"/>
      <c r="F44" s="114"/>
      <c r="G44" s="114"/>
      <c r="H44" s="115"/>
    </row>
    <row r="45" spans="2:8">
      <c r="B45" s="114"/>
      <c r="C45" s="114"/>
      <c r="D45" s="114"/>
      <c r="E45" s="114"/>
      <c r="F45" s="114"/>
      <c r="G45" s="114"/>
      <c r="H45" s="115"/>
    </row>
    <row r="46" spans="2:8">
      <c r="B46" s="114"/>
      <c r="C46" s="114"/>
      <c r="D46" s="114"/>
      <c r="E46" s="114"/>
      <c r="F46" s="114"/>
      <c r="G46" s="114"/>
      <c r="H46" s="115"/>
    </row>
    <row r="47" spans="2:8">
      <c r="B47" s="114"/>
      <c r="C47" s="114"/>
      <c r="D47" s="114"/>
      <c r="E47" s="114"/>
      <c r="F47" s="114"/>
      <c r="G47" s="114"/>
      <c r="H47" s="115"/>
    </row>
    <row r="48" spans="2:8">
      <c r="B48" s="114"/>
      <c r="C48" s="114"/>
      <c r="D48" s="114"/>
      <c r="E48" s="114"/>
      <c r="F48" s="114"/>
      <c r="G48" s="114"/>
      <c r="H48" s="115"/>
    </row>
    <row r="49" spans="2:8">
      <c r="B49" s="114"/>
      <c r="C49" s="114"/>
      <c r="D49" s="114"/>
      <c r="E49" s="114"/>
      <c r="F49" s="114"/>
      <c r="G49" s="114"/>
      <c r="H49" s="115"/>
    </row>
    <row r="50" spans="2:8">
      <c r="B50" s="114"/>
      <c r="C50" s="114"/>
      <c r="D50" s="114"/>
      <c r="E50" s="114"/>
      <c r="F50" s="114"/>
      <c r="G50" s="114"/>
      <c r="H50" s="115"/>
    </row>
    <row r="51" spans="2:8">
      <c r="B51" s="114"/>
      <c r="C51" s="114"/>
      <c r="D51" s="114"/>
      <c r="E51" s="114"/>
      <c r="F51" s="114"/>
      <c r="G51" s="114"/>
      <c r="H51" s="115"/>
    </row>
    <row r="52" spans="2:8">
      <c r="B52" s="114"/>
      <c r="C52" s="114"/>
      <c r="D52" s="114"/>
      <c r="E52" s="114"/>
      <c r="F52" s="114"/>
      <c r="G52" s="114"/>
      <c r="H52" s="115"/>
    </row>
    <row r="53" spans="2:8">
      <c r="B53" s="114"/>
      <c r="C53" s="114"/>
      <c r="D53" s="114"/>
      <c r="E53" s="114"/>
      <c r="F53" s="114"/>
      <c r="G53" s="114"/>
      <c r="H53" s="115"/>
    </row>
    <row r="54" spans="2:8">
      <c r="B54" s="114"/>
      <c r="C54" s="114"/>
      <c r="D54" s="114"/>
      <c r="E54" s="114"/>
      <c r="F54" s="114"/>
      <c r="G54" s="114"/>
      <c r="H54" s="115"/>
    </row>
    <row r="55" spans="2:8">
      <c r="B55" s="114"/>
      <c r="C55" s="114"/>
      <c r="D55" s="114"/>
      <c r="E55" s="114"/>
      <c r="F55" s="114"/>
      <c r="G55" s="114"/>
      <c r="H55" s="115"/>
    </row>
    <row r="56" spans="2:8">
      <c r="B56" s="114"/>
      <c r="C56" s="114"/>
      <c r="D56" s="114"/>
      <c r="E56" s="114"/>
      <c r="F56" s="114"/>
      <c r="G56" s="114"/>
      <c r="H56" s="115"/>
    </row>
    <row r="57" spans="2:8">
      <c r="B57" s="114"/>
      <c r="C57" s="114"/>
      <c r="D57" s="114"/>
      <c r="E57" s="114"/>
      <c r="F57" s="114"/>
      <c r="G57" s="114"/>
      <c r="H57" s="115"/>
    </row>
    <row r="58" spans="2:8">
      <c r="B58" s="114"/>
      <c r="C58" s="114"/>
      <c r="D58" s="114"/>
      <c r="E58" s="114"/>
      <c r="F58" s="114"/>
      <c r="G58" s="114"/>
      <c r="H58" s="115"/>
    </row>
    <row r="59" spans="2:8">
      <c r="B59" s="114"/>
      <c r="C59" s="114"/>
      <c r="D59" s="114"/>
      <c r="E59" s="114"/>
      <c r="F59" s="114"/>
      <c r="G59" s="114"/>
      <c r="H59" s="115"/>
    </row>
    <row r="60" spans="2:8">
      <c r="B60" s="114"/>
      <c r="C60" s="114"/>
      <c r="D60" s="114"/>
      <c r="E60" s="114"/>
      <c r="F60" s="114"/>
      <c r="G60" s="114"/>
      <c r="H60" s="115"/>
    </row>
    <row r="61" spans="2:8">
      <c r="B61" s="114"/>
      <c r="C61" s="114"/>
      <c r="D61" s="114"/>
      <c r="E61" s="114"/>
      <c r="F61" s="114"/>
      <c r="G61" s="114"/>
      <c r="H61" s="115"/>
    </row>
    <row r="62" spans="2:8">
      <c r="B62" s="114"/>
      <c r="C62" s="114"/>
      <c r="D62" s="114"/>
      <c r="E62" s="114"/>
      <c r="F62" s="114"/>
      <c r="G62" s="114"/>
      <c r="H62" s="115"/>
    </row>
    <row r="63" spans="2:8">
      <c r="B63" s="114"/>
      <c r="C63" s="114"/>
      <c r="D63" s="114"/>
      <c r="E63" s="114"/>
      <c r="F63" s="114"/>
      <c r="G63" s="114"/>
      <c r="H63" s="115"/>
    </row>
    <row r="64" spans="2:8">
      <c r="B64" s="114"/>
      <c r="C64" s="114"/>
      <c r="D64" s="114"/>
      <c r="E64" s="114"/>
      <c r="F64" s="114"/>
      <c r="G64" s="114"/>
      <c r="H64" s="115"/>
    </row>
    <row r="65" spans="2:8">
      <c r="B65" s="114"/>
      <c r="C65" s="114"/>
      <c r="D65" s="114"/>
      <c r="E65" s="114"/>
      <c r="F65" s="114"/>
      <c r="G65" s="114"/>
      <c r="H65" s="115"/>
    </row>
    <row r="66" spans="2:8">
      <c r="B66" s="114"/>
      <c r="C66" s="114"/>
      <c r="D66" s="114"/>
      <c r="E66" s="114"/>
      <c r="F66" s="114"/>
      <c r="G66" s="114"/>
      <c r="H66" s="115"/>
    </row>
    <row r="67" spans="2:8">
      <c r="B67" s="114"/>
      <c r="C67" s="114"/>
      <c r="D67" s="114"/>
      <c r="E67" s="114"/>
      <c r="F67" s="114"/>
      <c r="G67" s="114"/>
      <c r="H67" s="115"/>
    </row>
    <row r="68" spans="2:8">
      <c r="B68" s="114"/>
      <c r="C68" s="114"/>
      <c r="D68" s="114"/>
      <c r="E68" s="114"/>
      <c r="F68" s="114"/>
      <c r="G68" s="114"/>
      <c r="H68" s="115"/>
    </row>
    <row r="69" spans="2:8">
      <c r="B69" s="114"/>
      <c r="C69" s="114"/>
      <c r="D69" s="114"/>
      <c r="E69" s="114"/>
      <c r="F69" s="114"/>
      <c r="G69" s="114"/>
      <c r="H69" s="115"/>
    </row>
    <row r="70" spans="2:8">
      <c r="B70" s="114"/>
      <c r="C70" s="114"/>
      <c r="D70" s="114"/>
      <c r="E70" s="114"/>
      <c r="F70" s="114"/>
      <c r="G70" s="114"/>
      <c r="H70" s="115"/>
    </row>
    <row r="71" spans="2:8">
      <c r="B71" s="114"/>
      <c r="C71" s="114"/>
      <c r="D71" s="114"/>
      <c r="E71" s="114"/>
      <c r="F71" s="114"/>
      <c r="G71" s="114"/>
      <c r="H71" s="115"/>
    </row>
    <row r="72" spans="2:8">
      <c r="B72" s="114"/>
      <c r="C72" s="114"/>
      <c r="D72" s="114"/>
      <c r="E72" s="114"/>
      <c r="F72" s="114"/>
      <c r="G72" s="114"/>
      <c r="H72" s="115"/>
    </row>
    <row r="73" spans="2:8">
      <c r="B73" s="114"/>
      <c r="C73" s="114"/>
      <c r="D73" s="114"/>
      <c r="E73" s="114"/>
      <c r="F73" s="114"/>
      <c r="G73" s="114"/>
      <c r="H73" s="115"/>
    </row>
    <row r="74" spans="2:8">
      <c r="B74" s="114"/>
      <c r="C74" s="114"/>
      <c r="D74" s="114"/>
      <c r="E74" s="114"/>
      <c r="F74" s="114"/>
      <c r="G74" s="114"/>
      <c r="H74" s="115"/>
    </row>
    <row r="75" spans="2:8">
      <c r="B75" s="114"/>
      <c r="C75" s="114"/>
      <c r="D75" s="114"/>
      <c r="E75" s="114"/>
      <c r="F75" s="114"/>
      <c r="G75" s="114"/>
      <c r="H75" s="115"/>
    </row>
    <row r="76" spans="2:8">
      <c r="B76" s="114"/>
      <c r="C76" s="114"/>
      <c r="D76" s="114"/>
      <c r="E76" s="114"/>
      <c r="F76" s="114"/>
      <c r="G76" s="114"/>
      <c r="H76" s="115"/>
    </row>
    <row r="77" spans="2:8">
      <c r="B77" s="114"/>
      <c r="C77" s="114"/>
      <c r="D77" s="114"/>
      <c r="E77" s="114"/>
      <c r="F77" s="114"/>
      <c r="G77" s="114"/>
      <c r="H77" s="115"/>
    </row>
    <row r="78" spans="2:8">
      <c r="B78" s="114"/>
      <c r="C78" s="114"/>
      <c r="D78" s="114"/>
      <c r="E78" s="114"/>
      <c r="F78" s="114"/>
      <c r="G78" s="114"/>
      <c r="H78" s="115"/>
    </row>
    <row r="79" spans="2:8">
      <c r="B79" s="114"/>
      <c r="C79" s="114"/>
      <c r="D79" s="114"/>
      <c r="E79" s="114"/>
      <c r="F79" s="114"/>
      <c r="G79" s="114"/>
      <c r="H79" s="115"/>
    </row>
    <row r="80" spans="2:8">
      <c r="B80" s="114"/>
      <c r="C80" s="114"/>
      <c r="D80" s="114"/>
      <c r="E80" s="114"/>
      <c r="F80" s="114"/>
      <c r="G80" s="114"/>
      <c r="H80" s="115"/>
    </row>
    <row r="81" spans="2:8">
      <c r="B81" s="114"/>
      <c r="C81" s="114"/>
      <c r="D81" s="114"/>
      <c r="E81" s="114"/>
      <c r="F81" s="114"/>
      <c r="G81" s="114"/>
      <c r="H81" s="115"/>
    </row>
    <row r="82" spans="2:8">
      <c r="B82" s="114"/>
      <c r="C82" s="114"/>
      <c r="D82" s="114"/>
      <c r="E82" s="114"/>
      <c r="F82" s="114"/>
      <c r="G82" s="114"/>
      <c r="H82" s="115"/>
    </row>
    <row r="83" spans="2:8">
      <c r="B83" s="114"/>
      <c r="C83" s="114"/>
      <c r="D83" s="114"/>
      <c r="E83" s="114"/>
      <c r="F83" s="114"/>
      <c r="G83" s="114"/>
      <c r="H83" s="115"/>
    </row>
    <row r="84" spans="2:8">
      <c r="B84" s="114"/>
      <c r="C84" s="114"/>
      <c r="D84" s="114"/>
      <c r="E84" s="114"/>
      <c r="F84" s="114"/>
      <c r="G84" s="114"/>
      <c r="H84" s="115"/>
    </row>
    <row r="85" spans="2:8">
      <c r="B85" s="114"/>
      <c r="C85" s="114"/>
      <c r="D85" s="114"/>
      <c r="E85" s="114"/>
      <c r="F85" s="114"/>
      <c r="G85" s="114"/>
      <c r="H85" s="115"/>
    </row>
    <row r="86" spans="2:8">
      <c r="B86" s="114"/>
      <c r="C86" s="114"/>
      <c r="D86" s="114"/>
      <c r="E86" s="114"/>
      <c r="F86" s="114"/>
      <c r="G86" s="114"/>
      <c r="H86" s="115"/>
    </row>
    <row r="87" spans="2:8">
      <c r="B87" s="114"/>
      <c r="C87" s="114"/>
      <c r="D87" s="114"/>
      <c r="E87" s="114"/>
      <c r="F87" s="114"/>
      <c r="G87" s="114"/>
      <c r="H87" s="115"/>
    </row>
    <row r="88" spans="2:8">
      <c r="B88" s="114"/>
      <c r="C88" s="114"/>
      <c r="D88" s="114"/>
      <c r="E88" s="114"/>
      <c r="F88" s="114"/>
      <c r="G88" s="114"/>
      <c r="H88" s="115"/>
    </row>
    <row r="89" spans="2:8">
      <c r="B89" s="114"/>
      <c r="C89" s="114"/>
      <c r="D89" s="114"/>
      <c r="E89" s="114"/>
      <c r="F89" s="114"/>
      <c r="G89" s="114"/>
      <c r="H89" s="115"/>
    </row>
    <row r="90" spans="2:8">
      <c r="B90" s="114"/>
      <c r="C90" s="114"/>
      <c r="D90" s="114"/>
      <c r="E90" s="114"/>
      <c r="F90" s="114"/>
      <c r="G90" s="114"/>
      <c r="H90" s="115"/>
    </row>
    <row r="91" spans="2:8">
      <c r="B91" s="114"/>
      <c r="C91" s="114"/>
      <c r="D91" s="114"/>
      <c r="E91" s="114"/>
      <c r="F91" s="114"/>
      <c r="G91" s="114"/>
      <c r="H91" s="115"/>
    </row>
    <row r="92" spans="2:8">
      <c r="B92" s="114"/>
      <c r="C92" s="114"/>
      <c r="D92" s="114"/>
      <c r="E92" s="114"/>
      <c r="F92" s="114"/>
      <c r="G92" s="114"/>
      <c r="H92" s="115"/>
    </row>
    <row r="93" spans="2:8">
      <c r="B93" s="114"/>
      <c r="C93" s="114"/>
      <c r="D93" s="114"/>
      <c r="E93" s="114"/>
      <c r="F93" s="114"/>
      <c r="G93" s="114"/>
      <c r="H93" s="115"/>
    </row>
    <row r="94" spans="2:8">
      <c r="B94" s="114"/>
      <c r="C94" s="114"/>
      <c r="D94" s="114"/>
      <c r="E94" s="114"/>
      <c r="F94" s="114"/>
      <c r="G94" s="114"/>
      <c r="H94" s="115"/>
    </row>
    <row r="95" spans="2:8">
      <c r="B95" s="114"/>
      <c r="C95" s="114"/>
      <c r="D95" s="114"/>
      <c r="E95" s="114"/>
      <c r="F95" s="114"/>
      <c r="G95" s="114"/>
      <c r="H95" s="115"/>
    </row>
    <row r="96" spans="2:8">
      <c r="B96" s="114"/>
      <c r="C96" s="114"/>
      <c r="D96" s="114"/>
      <c r="E96" s="114"/>
      <c r="F96" s="114"/>
      <c r="G96" s="114"/>
      <c r="H96" s="115"/>
    </row>
    <row r="97" spans="2:8">
      <c r="B97" s="114"/>
      <c r="C97" s="114"/>
      <c r="D97" s="114"/>
      <c r="E97" s="114"/>
      <c r="F97" s="114"/>
      <c r="G97" s="114"/>
      <c r="H97" s="115"/>
    </row>
    <row r="98" spans="2:8">
      <c r="B98" s="114"/>
      <c r="C98" s="114"/>
      <c r="D98" s="114"/>
      <c r="E98" s="114"/>
      <c r="F98" s="114"/>
      <c r="G98" s="114"/>
      <c r="H98" s="115"/>
    </row>
    <row r="99" spans="2:8">
      <c r="B99" s="114"/>
      <c r="C99" s="114"/>
      <c r="D99" s="114"/>
      <c r="E99" s="114"/>
      <c r="F99" s="114"/>
      <c r="G99" s="114"/>
      <c r="H99" s="115"/>
    </row>
    <row r="100" spans="2:8">
      <c r="B100" s="114"/>
      <c r="C100" s="114"/>
      <c r="D100" s="114"/>
      <c r="E100" s="114"/>
      <c r="F100" s="114"/>
      <c r="G100" s="114"/>
      <c r="H100" s="115"/>
    </row>
    <row r="101" spans="2:8">
      <c r="B101" s="114"/>
      <c r="C101" s="114"/>
      <c r="D101" s="114"/>
      <c r="E101" s="114"/>
      <c r="F101" s="114"/>
      <c r="G101" s="114"/>
      <c r="H101" s="115"/>
    </row>
    <row r="102" spans="2:8">
      <c r="B102" s="114"/>
      <c r="C102" s="114"/>
      <c r="D102" s="114"/>
      <c r="E102" s="114"/>
      <c r="F102" s="114"/>
      <c r="G102" s="114"/>
      <c r="H102" s="115"/>
    </row>
    <row r="103" spans="2:8">
      <c r="B103" s="114"/>
      <c r="C103" s="114"/>
      <c r="D103" s="114"/>
      <c r="E103" s="114"/>
      <c r="F103" s="114"/>
      <c r="G103" s="114"/>
      <c r="H103" s="115"/>
    </row>
    <row r="104" spans="2:8">
      <c r="B104" s="114"/>
      <c r="C104" s="114"/>
      <c r="D104" s="114"/>
      <c r="E104" s="114"/>
      <c r="F104" s="114"/>
      <c r="G104" s="114"/>
      <c r="H104" s="115"/>
    </row>
    <row r="105" spans="2:8">
      <c r="B105" s="114"/>
      <c r="C105" s="114"/>
      <c r="D105" s="114"/>
      <c r="E105" s="114"/>
      <c r="F105" s="114"/>
      <c r="G105" s="114"/>
      <c r="H105" s="115"/>
    </row>
    <row r="106" spans="2:8">
      <c r="B106" s="114"/>
      <c r="C106" s="114"/>
      <c r="D106" s="114"/>
      <c r="E106" s="114"/>
      <c r="F106" s="114"/>
      <c r="G106" s="114"/>
      <c r="H106" s="115"/>
    </row>
    <row r="107" spans="2:8">
      <c r="B107" s="114"/>
      <c r="C107" s="114"/>
      <c r="D107" s="114"/>
      <c r="E107" s="114"/>
      <c r="F107" s="114"/>
      <c r="G107" s="114"/>
      <c r="H107" s="115"/>
    </row>
    <row r="108" spans="2:8">
      <c r="B108" s="114"/>
      <c r="C108" s="114"/>
      <c r="D108" s="114"/>
      <c r="E108" s="114"/>
      <c r="F108" s="114"/>
      <c r="G108" s="114"/>
      <c r="H108" s="115"/>
    </row>
    <row r="109" spans="2:8">
      <c r="B109" s="114"/>
      <c r="C109" s="114"/>
      <c r="D109" s="114"/>
      <c r="E109" s="114"/>
      <c r="F109" s="114"/>
      <c r="G109" s="114"/>
      <c r="H109" s="115"/>
    </row>
    <row r="110" spans="2:8">
      <c r="B110" s="114"/>
      <c r="C110" s="114"/>
      <c r="D110" s="114"/>
      <c r="E110" s="114"/>
      <c r="F110" s="114"/>
      <c r="G110" s="114"/>
      <c r="H110" s="115"/>
    </row>
    <row r="111" spans="2:8">
      <c r="B111" s="114"/>
      <c r="C111" s="114"/>
      <c r="D111" s="114"/>
      <c r="E111" s="114"/>
      <c r="F111" s="114"/>
      <c r="G111" s="114"/>
      <c r="H111" s="115"/>
    </row>
    <row r="112" spans="2:8">
      <c r="B112" s="114"/>
      <c r="C112" s="114"/>
      <c r="D112" s="114"/>
      <c r="E112" s="114"/>
      <c r="F112" s="114"/>
      <c r="G112" s="114"/>
      <c r="H112" s="115"/>
    </row>
    <row r="113" spans="2:8">
      <c r="B113" s="114"/>
      <c r="C113" s="114"/>
      <c r="D113" s="114"/>
      <c r="E113" s="114"/>
      <c r="F113" s="114"/>
      <c r="G113" s="114"/>
      <c r="H113" s="115"/>
    </row>
    <row r="114" spans="2:8">
      <c r="B114" s="114"/>
      <c r="C114" s="114"/>
      <c r="D114" s="114"/>
      <c r="E114" s="114"/>
      <c r="F114" s="114"/>
      <c r="G114" s="114"/>
      <c r="H114" s="115"/>
    </row>
    <row r="115" spans="2:8">
      <c r="B115" s="114"/>
      <c r="C115" s="114"/>
      <c r="D115" s="114"/>
      <c r="E115" s="114"/>
      <c r="F115" s="114"/>
      <c r="G115" s="114"/>
      <c r="H115" s="115"/>
    </row>
    <row r="116" spans="2:8">
      <c r="B116" s="114"/>
      <c r="C116" s="114"/>
      <c r="D116" s="114"/>
      <c r="E116" s="114"/>
      <c r="F116" s="114"/>
      <c r="G116" s="114"/>
      <c r="H116" s="115"/>
    </row>
    <row r="117" spans="2:8">
      <c r="B117" s="114"/>
      <c r="C117" s="114"/>
      <c r="D117" s="114"/>
      <c r="E117" s="114"/>
      <c r="F117" s="114"/>
      <c r="G117" s="114"/>
      <c r="H117" s="115"/>
    </row>
    <row r="118" spans="2:8">
      <c r="B118" s="114"/>
      <c r="C118" s="114"/>
      <c r="D118" s="114"/>
      <c r="E118" s="114"/>
      <c r="F118" s="114"/>
      <c r="G118" s="114"/>
      <c r="H118" s="115"/>
    </row>
    <row r="119" spans="2:8">
      <c r="B119" s="114"/>
      <c r="C119" s="114"/>
      <c r="D119" s="114"/>
      <c r="E119" s="114"/>
      <c r="F119" s="114"/>
      <c r="G119" s="114"/>
      <c r="H119" s="115"/>
    </row>
    <row r="120" spans="2:8">
      <c r="B120" s="114"/>
      <c r="C120" s="114"/>
      <c r="D120" s="114"/>
      <c r="E120" s="114"/>
      <c r="F120" s="114"/>
      <c r="G120" s="114"/>
      <c r="H120" s="115"/>
    </row>
    <row r="121" spans="2:8">
      <c r="B121" s="114"/>
      <c r="C121" s="114"/>
      <c r="D121" s="114"/>
      <c r="E121" s="114"/>
      <c r="F121" s="114"/>
      <c r="G121" s="114"/>
      <c r="H121" s="115"/>
    </row>
    <row r="122" spans="2:8">
      <c r="B122" s="114"/>
      <c r="C122" s="114"/>
      <c r="D122" s="114"/>
      <c r="E122" s="114"/>
      <c r="F122" s="114"/>
      <c r="G122" s="114"/>
      <c r="H122" s="115"/>
    </row>
    <row r="123" spans="2:8">
      <c r="B123" s="114"/>
      <c r="C123" s="114"/>
      <c r="D123" s="114"/>
      <c r="E123" s="114"/>
      <c r="F123" s="114"/>
      <c r="G123" s="114"/>
      <c r="H123" s="115"/>
    </row>
    <row r="124" spans="2:8">
      <c r="B124" s="114"/>
      <c r="C124" s="114"/>
      <c r="D124" s="114"/>
      <c r="E124" s="114"/>
      <c r="F124" s="114"/>
      <c r="G124" s="114"/>
      <c r="H124" s="115"/>
    </row>
    <row r="125" spans="2:8">
      <c r="B125" s="114"/>
      <c r="C125" s="114"/>
      <c r="D125" s="114"/>
      <c r="E125" s="114"/>
      <c r="F125" s="114"/>
      <c r="G125" s="114"/>
      <c r="H125" s="115"/>
    </row>
    <row r="126" spans="2:8">
      <c r="B126" s="114"/>
      <c r="C126" s="114"/>
      <c r="D126" s="114"/>
      <c r="E126" s="114"/>
      <c r="F126" s="114"/>
      <c r="G126" s="114"/>
      <c r="H126" s="115"/>
    </row>
    <row r="127" spans="2:8">
      <c r="B127" s="114"/>
      <c r="C127" s="114"/>
      <c r="D127" s="114"/>
      <c r="E127" s="114"/>
      <c r="F127" s="114"/>
      <c r="G127" s="114"/>
      <c r="H127" s="115"/>
    </row>
    <row r="128" spans="2:8">
      <c r="B128" s="114"/>
      <c r="C128" s="114"/>
      <c r="D128" s="114"/>
      <c r="E128" s="114"/>
      <c r="F128" s="114"/>
      <c r="G128" s="114"/>
      <c r="H128" s="115"/>
    </row>
    <row r="129" spans="2:8">
      <c r="B129" s="114"/>
      <c r="C129" s="114"/>
      <c r="D129" s="114"/>
      <c r="E129" s="114"/>
      <c r="F129" s="114"/>
      <c r="G129" s="114"/>
      <c r="H129" s="115"/>
    </row>
    <row r="130" spans="2:8">
      <c r="B130" s="114"/>
      <c r="C130" s="114"/>
      <c r="D130" s="114"/>
      <c r="E130" s="114"/>
      <c r="F130" s="114"/>
      <c r="G130" s="114"/>
      <c r="H130" s="115"/>
    </row>
    <row r="131" spans="2:8">
      <c r="B131" s="114"/>
      <c r="C131" s="114"/>
      <c r="D131" s="114"/>
      <c r="E131" s="114"/>
      <c r="F131" s="114"/>
      <c r="G131" s="114"/>
      <c r="H131" s="115"/>
    </row>
    <row r="132" spans="2:8">
      <c r="B132" s="114"/>
      <c r="C132" s="114"/>
      <c r="D132" s="114"/>
      <c r="E132" s="114"/>
      <c r="F132" s="114"/>
      <c r="G132" s="114"/>
      <c r="H132" s="115"/>
    </row>
    <row r="133" spans="2:8">
      <c r="B133" s="114"/>
      <c r="C133" s="114"/>
      <c r="D133" s="114"/>
      <c r="E133" s="114"/>
      <c r="F133" s="114"/>
      <c r="G133" s="114"/>
      <c r="H133" s="115"/>
    </row>
  </sheetData>
  <sortState ref="B5:L16">
    <sortCondition ref="C5:C16"/>
  </sortState>
  <mergeCells count="1">
    <mergeCell ref="B4:M4"/>
  </mergeCells>
  <pageMargins left="0.708661417322835" right="0.708661417322835" top="0.748031496062992" bottom="0.748031496062992" header="0.31496062992126" footer="0.31496062992126"/>
  <pageSetup paperSize="9" scale="58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M122"/>
  <sheetViews>
    <sheetView zoomScale="85" zoomScaleNormal="85" workbookViewId="0">
      <selection activeCell="B4" sqref="B4:M4"/>
    </sheetView>
  </sheetViews>
  <sheetFormatPr defaultColWidth="9.14285714285714" defaultRowHeight="18.75"/>
  <cols>
    <col min="1" max="1" width="4.57142857142857" style="114" customWidth="1"/>
    <col min="2" max="2" width="11.1428571428571" style="115" customWidth="1"/>
    <col min="3" max="3" width="16.7142857142857" style="185" customWidth="1"/>
    <col min="4" max="4" width="11.2857142857143" style="186" customWidth="1"/>
    <col min="5" max="5" width="11.8571428571429" style="115" customWidth="1"/>
    <col min="6" max="6" width="24.5714285714286" style="187" hidden="1" customWidth="1"/>
    <col min="7" max="7" width="36.8571428571429" style="187" hidden="1" customWidth="1"/>
    <col min="8" max="8" width="14.8571428571429" style="188" customWidth="1"/>
    <col min="9" max="9" width="9.42857142857143" style="114" customWidth="1"/>
    <col min="10" max="10" width="19" style="114" customWidth="1"/>
    <col min="11" max="11" width="14.8571428571429" style="217" customWidth="1"/>
    <col min="12" max="12" width="12.1428571428571" style="114" customWidth="1"/>
    <col min="13" max="13" width="12" style="114" customWidth="1"/>
    <col min="14" max="14" width="8.85714285714286" style="114" customWidth="1"/>
    <col min="15" max="16384" width="9.14285714285714" style="114"/>
  </cols>
  <sheetData>
    <row r="2" ht="21" spans="2:5">
      <c r="B2" s="200" t="s">
        <v>711</v>
      </c>
      <c r="C2" s="185" t="s">
        <v>646</v>
      </c>
      <c r="E2" s="445" t="s">
        <v>712</v>
      </c>
    </row>
    <row r="3" ht="33.75" customHeight="1" spans="2:13">
      <c r="B3" s="201" t="s">
        <v>2</v>
      </c>
      <c r="C3" s="201" t="s">
        <v>4</v>
      </c>
      <c r="D3" s="201" t="s">
        <v>284</v>
      </c>
      <c r="E3" s="143" t="s">
        <v>5</v>
      </c>
      <c r="F3" s="218" t="s">
        <v>62</v>
      </c>
      <c r="G3" s="201" t="s">
        <v>6</v>
      </c>
      <c r="H3" s="144" t="s">
        <v>7</v>
      </c>
      <c r="I3" s="223" t="s">
        <v>642</v>
      </c>
      <c r="J3" s="144" t="s">
        <v>643</v>
      </c>
      <c r="K3" s="157" t="s">
        <v>644</v>
      </c>
      <c r="L3" s="144" t="s">
        <v>9</v>
      </c>
      <c r="M3" s="201" t="s">
        <v>30</v>
      </c>
    </row>
    <row r="4" ht="21" customHeight="1" spans="2:13">
      <c r="B4" s="219" t="s">
        <v>639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4"/>
    </row>
    <row r="5" spans="2:13">
      <c r="B5" s="143"/>
      <c r="C5" s="143"/>
      <c r="D5" s="162"/>
      <c r="E5" s="221"/>
      <c r="F5" s="207"/>
      <c r="G5" s="208"/>
      <c r="H5" s="222">
        <f>SUM(H4:H4)</f>
        <v>0</v>
      </c>
      <c r="I5" s="222">
        <f>SUM(I4:I4)</f>
        <v>0</v>
      </c>
      <c r="J5" s="143"/>
      <c r="K5" s="225"/>
      <c r="L5" s="143"/>
      <c r="M5" s="143"/>
    </row>
    <row r="6" spans="2:8">
      <c r="B6" s="114"/>
      <c r="C6" s="114"/>
      <c r="D6" s="114"/>
      <c r="E6" s="114"/>
      <c r="F6" s="114"/>
      <c r="G6" s="114"/>
      <c r="H6" s="114"/>
    </row>
    <row r="7" spans="2:8">
      <c r="B7" s="114"/>
      <c r="C7" s="114"/>
      <c r="D7" s="114"/>
      <c r="E7" s="114"/>
      <c r="F7" s="114"/>
      <c r="G7" s="114"/>
      <c r="H7" s="114"/>
    </row>
    <row r="8" spans="2:8">
      <c r="B8" s="114"/>
      <c r="C8" s="114"/>
      <c r="D8" s="114"/>
      <c r="E8" s="114"/>
      <c r="F8" s="114"/>
      <c r="G8" s="114"/>
      <c r="H8" s="114"/>
    </row>
    <row r="9" spans="2:8">
      <c r="B9" s="114"/>
      <c r="C9" s="114"/>
      <c r="D9" s="114"/>
      <c r="E9" s="114"/>
      <c r="F9" s="114"/>
      <c r="G9" s="114"/>
      <c r="H9" s="114"/>
    </row>
    <row r="10" spans="2:8">
      <c r="B10" s="114"/>
      <c r="C10" s="114"/>
      <c r="D10" s="114"/>
      <c r="E10" s="114"/>
      <c r="F10" s="114"/>
      <c r="G10" s="114"/>
      <c r="H10" s="114"/>
    </row>
    <row r="11" spans="2:8">
      <c r="B11" s="114"/>
      <c r="C11" s="114"/>
      <c r="D11" s="114"/>
      <c r="E11" s="114"/>
      <c r="F11" s="114"/>
      <c r="G11" s="114"/>
      <c r="H11" s="114"/>
    </row>
    <row r="12" spans="2:8">
      <c r="B12" s="114"/>
      <c r="C12" s="114"/>
      <c r="D12" s="114"/>
      <c r="E12" s="114"/>
      <c r="F12" s="114"/>
      <c r="G12" s="114"/>
      <c r="H12" s="114"/>
    </row>
    <row r="13" spans="2:8">
      <c r="B13" s="114"/>
      <c r="C13" s="114"/>
      <c r="D13" s="114"/>
      <c r="E13" s="114"/>
      <c r="F13" s="114"/>
      <c r="G13" s="114"/>
      <c r="H13" s="114"/>
    </row>
    <row r="14" spans="2:8">
      <c r="B14" s="114"/>
      <c r="C14" s="114"/>
      <c r="D14" s="114"/>
      <c r="E14" s="114"/>
      <c r="F14" s="114"/>
      <c r="G14" s="114"/>
      <c r="H14" s="114"/>
    </row>
    <row r="15" spans="2:8">
      <c r="B15" s="114"/>
      <c r="C15" s="114"/>
      <c r="D15" s="114"/>
      <c r="E15" s="114"/>
      <c r="F15" s="114"/>
      <c r="G15" s="114"/>
      <c r="H15" s="114"/>
    </row>
    <row r="16" spans="2:8">
      <c r="B16" s="114"/>
      <c r="C16" s="114"/>
      <c r="D16" s="114"/>
      <c r="E16" s="114"/>
      <c r="F16" s="114"/>
      <c r="G16" s="114"/>
      <c r="H16" s="114"/>
    </row>
    <row r="17" spans="2:8">
      <c r="B17" s="114"/>
      <c r="C17" s="114"/>
      <c r="D17" s="114"/>
      <c r="E17" s="114"/>
      <c r="F17" s="114"/>
      <c r="G17" s="114"/>
      <c r="H17" s="114"/>
    </row>
    <row r="18" spans="2:8">
      <c r="B18" s="114"/>
      <c r="C18" s="114"/>
      <c r="D18" s="114"/>
      <c r="E18" s="114"/>
      <c r="F18" s="114"/>
      <c r="G18" s="114"/>
      <c r="H18" s="114"/>
    </row>
    <row r="19" spans="2:8">
      <c r="B19" s="114"/>
      <c r="C19" s="114"/>
      <c r="D19" s="114"/>
      <c r="E19" s="114"/>
      <c r="F19" s="114"/>
      <c r="G19" s="114"/>
      <c r="H19" s="114"/>
    </row>
    <row r="20" spans="2:8">
      <c r="B20" s="114"/>
      <c r="C20" s="114"/>
      <c r="D20" s="114"/>
      <c r="E20" s="114"/>
      <c r="F20" s="114"/>
      <c r="G20" s="114"/>
      <c r="H20" s="114"/>
    </row>
    <row r="21" spans="2:8">
      <c r="B21" s="114"/>
      <c r="C21" s="114"/>
      <c r="D21" s="114"/>
      <c r="E21" s="114"/>
      <c r="F21" s="114"/>
      <c r="G21" s="114"/>
      <c r="H21" s="114"/>
    </row>
    <row r="22" spans="2:8">
      <c r="B22" s="114"/>
      <c r="C22" s="114"/>
      <c r="D22" s="114"/>
      <c r="E22" s="114"/>
      <c r="F22" s="114"/>
      <c r="G22" s="114"/>
      <c r="H22" s="114"/>
    </row>
    <row r="23" spans="2:8">
      <c r="B23" s="114"/>
      <c r="C23" s="114"/>
      <c r="D23" s="114"/>
      <c r="E23" s="114"/>
      <c r="F23" s="114"/>
      <c r="G23" s="114"/>
      <c r="H23" s="114"/>
    </row>
    <row r="24" spans="2:8">
      <c r="B24" s="114"/>
      <c r="C24" s="114"/>
      <c r="D24" s="114"/>
      <c r="E24" s="114"/>
      <c r="F24" s="114"/>
      <c r="G24" s="114"/>
      <c r="H24" s="114"/>
    </row>
    <row r="25" spans="2:8">
      <c r="B25" s="114"/>
      <c r="C25" s="114"/>
      <c r="D25" s="114"/>
      <c r="E25" s="114"/>
      <c r="F25" s="114"/>
      <c r="G25" s="114"/>
      <c r="H25" s="114"/>
    </row>
    <row r="26" spans="2:8">
      <c r="B26" s="114"/>
      <c r="C26" s="114"/>
      <c r="D26" s="114"/>
      <c r="E26" s="114"/>
      <c r="F26" s="114"/>
      <c r="G26" s="114"/>
      <c r="H26" s="114"/>
    </row>
    <row r="27" spans="2:8">
      <c r="B27" s="114"/>
      <c r="C27" s="114"/>
      <c r="D27" s="114"/>
      <c r="E27" s="114"/>
      <c r="F27" s="114"/>
      <c r="G27" s="114"/>
      <c r="H27" s="114"/>
    </row>
    <row r="28" spans="2:8">
      <c r="B28" s="114"/>
      <c r="C28" s="114"/>
      <c r="D28" s="114"/>
      <c r="E28" s="114"/>
      <c r="F28" s="114"/>
      <c r="G28" s="114"/>
      <c r="H28" s="114"/>
    </row>
    <row r="29" spans="2:8">
      <c r="B29" s="114"/>
      <c r="C29" s="114"/>
      <c r="D29" s="114"/>
      <c r="E29" s="114"/>
      <c r="F29" s="114"/>
      <c r="G29" s="114"/>
      <c r="H29" s="114"/>
    </row>
    <row r="30" spans="2:8">
      <c r="B30" s="114"/>
      <c r="C30" s="114"/>
      <c r="D30" s="114"/>
      <c r="E30" s="114"/>
      <c r="F30" s="114"/>
      <c r="G30" s="114"/>
      <c r="H30" s="114"/>
    </row>
    <row r="31" spans="2:8">
      <c r="B31" s="114"/>
      <c r="C31" s="114"/>
      <c r="D31" s="114"/>
      <c r="E31" s="114"/>
      <c r="F31" s="114"/>
      <c r="G31" s="114"/>
      <c r="H31" s="114"/>
    </row>
    <row r="32" spans="2:8">
      <c r="B32" s="114"/>
      <c r="C32" s="114"/>
      <c r="D32" s="114"/>
      <c r="E32" s="114"/>
      <c r="F32" s="114"/>
      <c r="G32" s="114"/>
      <c r="H32" s="114"/>
    </row>
    <row r="33" spans="2:8">
      <c r="B33" s="114"/>
      <c r="C33" s="114"/>
      <c r="D33" s="114"/>
      <c r="E33" s="114"/>
      <c r="F33" s="114"/>
      <c r="G33" s="114"/>
      <c r="H33" s="114"/>
    </row>
    <row r="34" spans="2:8">
      <c r="B34" s="114"/>
      <c r="C34" s="114"/>
      <c r="D34" s="114"/>
      <c r="E34" s="114"/>
      <c r="F34" s="114"/>
      <c r="G34" s="114"/>
      <c r="H34" s="114"/>
    </row>
    <row r="35" spans="2:8">
      <c r="B35" s="114"/>
      <c r="C35" s="114"/>
      <c r="D35" s="114"/>
      <c r="E35" s="114"/>
      <c r="F35" s="114"/>
      <c r="G35" s="114"/>
      <c r="H35" s="114"/>
    </row>
    <row r="36" spans="2:8">
      <c r="B36" s="114"/>
      <c r="C36" s="114"/>
      <c r="D36" s="114"/>
      <c r="E36" s="114"/>
      <c r="F36" s="114"/>
      <c r="G36" s="114"/>
      <c r="H36" s="114"/>
    </row>
    <row r="37" spans="2:8">
      <c r="B37" s="114"/>
      <c r="C37" s="114"/>
      <c r="D37" s="114"/>
      <c r="E37" s="114"/>
      <c r="F37" s="114"/>
      <c r="G37" s="114"/>
      <c r="H37" s="114"/>
    </row>
    <row r="38" spans="2:8">
      <c r="B38" s="114"/>
      <c r="C38" s="114"/>
      <c r="D38" s="114"/>
      <c r="E38" s="114"/>
      <c r="F38" s="114"/>
      <c r="G38" s="114"/>
      <c r="H38" s="114"/>
    </row>
    <row r="39" spans="2:8">
      <c r="B39" s="114"/>
      <c r="C39" s="114"/>
      <c r="D39" s="114"/>
      <c r="E39" s="114"/>
      <c r="F39" s="114"/>
      <c r="G39" s="114"/>
      <c r="H39" s="114"/>
    </row>
    <row r="40" spans="2:8">
      <c r="B40" s="114"/>
      <c r="C40" s="114"/>
      <c r="D40" s="114"/>
      <c r="E40" s="114"/>
      <c r="F40" s="114"/>
      <c r="G40" s="114"/>
      <c r="H40" s="114"/>
    </row>
    <row r="41" spans="2:8">
      <c r="B41" s="114"/>
      <c r="C41" s="114"/>
      <c r="D41" s="114"/>
      <c r="E41" s="114"/>
      <c r="F41" s="114"/>
      <c r="G41" s="114"/>
      <c r="H41" s="114"/>
    </row>
    <row r="42" spans="2:8">
      <c r="B42" s="114"/>
      <c r="C42" s="114"/>
      <c r="D42" s="114"/>
      <c r="E42" s="114"/>
      <c r="F42" s="114"/>
      <c r="G42" s="114"/>
      <c r="H42" s="114"/>
    </row>
    <row r="43" spans="2:8">
      <c r="B43" s="114"/>
      <c r="C43" s="114"/>
      <c r="D43" s="114"/>
      <c r="E43" s="114"/>
      <c r="F43" s="114"/>
      <c r="G43" s="114"/>
      <c r="H43" s="114"/>
    </row>
    <row r="44" spans="2:8">
      <c r="B44" s="114"/>
      <c r="C44" s="114"/>
      <c r="D44" s="114"/>
      <c r="E44" s="114"/>
      <c r="F44" s="114"/>
      <c r="G44" s="114"/>
      <c r="H44" s="114"/>
    </row>
    <row r="45" spans="2:8">
      <c r="B45" s="114"/>
      <c r="C45" s="114"/>
      <c r="D45" s="114"/>
      <c r="E45" s="114"/>
      <c r="F45" s="114"/>
      <c r="G45" s="114"/>
      <c r="H45" s="114"/>
    </row>
    <row r="46" spans="2:8">
      <c r="B46" s="114"/>
      <c r="C46" s="114"/>
      <c r="D46" s="114"/>
      <c r="E46" s="114"/>
      <c r="F46" s="114"/>
      <c r="G46" s="114"/>
      <c r="H46" s="114"/>
    </row>
    <row r="47" spans="2:8">
      <c r="B47" s="114"/>
      <c r="C47" s="114"/>
      <c r="D47" s="114"/>
      <c r="E47" s="114"/>
      <c r="F47" s="114"/>
      <c r="G47" s="114"/>
      <c r="H47" s="114"/>
    </row>
    <row r="48" spans="2:8">
      <c r="B48" s="114"/>
      <c r="C48" s="114"/>
      <c r="D48" s="114"/>
      <c r="E48" s="114"/>
      <c r="F48" s="114"/>
      <c r="G48" s="114"/>
      <c r="H48" s="114"/>
    </row>
    <row r="49" spans="2:8">
      <c r="B49" s="114"/>
      <c r="C49" s="114"/>
      <c r="D49" s="114"/>
      <c r="E49" s="114"/>
      <c r="F49" s="114"/>
      <c r="G49" s="114"/>
      <c r="H49" s="114"/>
    </row>
    <row r="50" spans="2:8">
      <c r="B50" s="114"/>
      <c r="C50" s="114"/>
      <c r="D50" s="114"/>
      <c r="E50" s="114"/>
      <c r="F50" s="114"/>
      <c r="G50" s="114"/>
      <c r="H50" s="114"/>
    </row>
    <row r="51" spans="2:8">
      <c r="B51" s="114"/>
      <c r="C51" s="114"/>
      <c r="D51" s="114"/>
      <c r="E51" s="114"/>
      <c r="F51" s="114"/>
      <c r="G51" s="114"/>
      <c r="H51" s="114"/>
    </row>
    <row r="52" spans="2:8">
      <c r="B52" s="114"/>
      <c r="C52" s="114"/>
      <c r="D52" s="114"/>
      <c r="E52" s="114"/>
      <c r="F52" s="114"/>
      <c r="G52" s="114"/>
      <c r="H52" s="114"/>
    </row>
    <row r="53" spans="2:8">
      <c r="B53" s="114"/>
      <c r="C53" s="114"/>
      <c r="D53" s="114"/>
      <c r="E53" s="114"/>
      <c r="F53" s="114"/>
      <c r="G53" s="114"/>
      <c r="H53" s="114"/>
    </row>
    <row r="54" spans="2:8">
      <c r="B54" s="114"/>
      <c r="C54" s="114"/>
      <c r="D54" s="114"/>
      <c r="E54" s="114"/>
      <c r="F54" s="114"/>
      <c r="G54" s="114"/>
      <c r="H54" s="114"/>
    </row>
    <row r="55" spans="2:8">
      <c r="B55" s="114"/>
      <c r="C55" s="114"/>
      <c r="D55" s="114"/>
      <c r="E55" s="114"/>
      <c r="F55" s="114"/>
      <c r="G55" s="114"/>
      <c r="H55" s="114"/>
    </row>
    <row r="56" spans="2:8">
      <c r="B56" s="114"/>
      <c r="C56" s="114"/>
      <c r="D56" s="114"/>
      <c r="E56" s="114"/>
      <c r="F56" s="114"/>
      <c r="G56" s="114"/>
      <c r="H56" s="114"/>
    </row>
    <row r="57" spans="2:8">
      <c r="B57" s="114"/>
      <c r="C57" s="114"/>
      <c r="D57" s="114"/>
      <c r="E57" s="114"/>
      <c r="F57" s="114"/>
      <c r="G57" s="114"/>
      <c r="H57" s="114"/>
    </row>
    <row r="58" spans="2:8">
      <c r="B58" s="114"/>
      <c r="C58" s="114"/>
      <c r="D58" s="114"/>
      <c r="E58" s="114"/>
      <c r="F58" s="114"/>
      <c r="G58" s="114"/>
      <c r="H58" s="114"/>
    </row>
    <row r="59" spans="2:8">
      <c r="B59" s="114"/>
      <c r="C59" s="114"/>
      <c r="D59" s="114"/>
      <c r="E59" s="114"/>
      <c r="F59" s="114"/>
      <c r="G59" s="114"/>
      <c r="H59" s="114"/>
    </row>
    <row r="60" spans="2:8">
      <c r="B60" s="114"/>
      <c r="C60" s="114"/>
      <c r="D60" s="114"/>
      <c r="E60" s="114"/>
      <c r="F60" s="114"/>
      <c r="G60" s="114"/>
      <c r="H60" s="114"/>
    </row>
    <row r="61" spans="2:8">
      <c r="B61" s="114"/>
      <c r="C61" s="114"/>
      <c r="D61" s="114"/>
      <c r="E61" s="114"/>
      <c r="F61" s="114"/>
      <c r="G61" s="114"/>
      <c r="H61" s="114"/>
    </row>
    <row r="62" spans="2:8">
      <c r="B62" s="114"/>
      <c r="C62" s="114"/>
      <c r="D62" s="114"/>
      <c r="E62" s="114"/>
      <c r="F62" s="114"/>
      <c r="G62" s="114"/>
      <c r="H62" s="114"/>
    </row>
    <row r="63" spans="2:8">
      <c r="B63" s="114"/>
      <c r="C63" s="114"/>
      <c r="D63" s="114"/>
      <c r="E63" s="114"/>
      <c r="F63" s="114"/>
      <c r="G63" s="114"/>
      <c r="H63" s="114"/>
    </row>
    <row r="64" spans="2:8">
      <c r="B64" s="114"/>
      <c r="C64" s="114"/>
      <c r="D64" s="114"/>
      <c r="E64" s="114"/>
      <c r="F64" s="114"/>
      <c r="G64" s="114"/>
      <c r="H64" s="114"/>
    </row>
    <row r="65" spans="2:8">
      <c r="B65" s="114"/>
      <c r="C65" s="114"/>
      <c r="D65" s="114"/>
      <c r="E65" s="114"/>
      <c r="F65" s="114"/>
      <c r="G65" s="114"/>
      <c r="H65" s="114"/>
    </row>
    <row r="66" spans="2:8">
      <c r="B66" s="114"/>
      <c r="C66" s="114"/>
      <c r="D66" s="114"/>
      <c r="E66" s="114"/>
      <c r="F66" s="114"/>
      <c r="G66" s="114"/>
      <c r="H66" s="114"/>
    </row>
    <row r="67" spans="2:8">
      <c r="B67" s="114"/>
      <c r="C67" s="114"/>
      <c r="D67" s="114"/>
      <c r="E67" s="114"/>
      <c r="F67" s="114"/>
      <c r="G67" s="114"/>
      <c r="H67" s="114"/>
    </row>
    <row r="68" spans="2:8">
      <c r="B68" s="114"/>
      <c r="C68" s="114"/>
      <c r="D68" s="114"/>
      <c r="E68" s="114"/>
      <c r="F68" s="114"/>
      <c r="G68" s="114"/>
      <c r="H68" s="114"/>
    </row>
    <row r="69" spans="2:8">
      <c r="B69" s="114"/>
      <c r="C69" s="114"/>
      <c r="D69" s="114"/>
      <c r="E69" s="114"/>
      <c r="F69" s="114"/>
      <c r="G69" s="114"/>
      <c r="H69" s="114"/>
    </row>
    <row r="70" spans="2:8">
      <c r="B70" s="114"/>
      <c r="C70" s="114"/>
      <c r="D70" s="114"/>
      <c r="E70" s="114"/>
      <c r="F70" s="114"/>
      <c r="G70" s="114"/>
      <c r="H70" s="114"/>
    </row>
    <row r="71" spans="2:8">
      <c r="B71" s="114"/>
      <c r="C71" s="114"/>
      <c r="D71" s="114"/>
      <c r="E71" s="114"/>
      <c r="F71" s="114"/>
      <c r="G71" s="114"/>
      <c r="H71" s="114"/>
    </row>
    <row r="72" spans="2:8">
      <c r="B72" s="114"/>
      <c r="C72" s="114"/>
      <c r="D72" s="114"/>
      <c r="E72" s="114"/>
      <c r="F72" s="114"/>
      <c r="G72" s="114"/>
      <c r="H72" s="114"/>
    </row>
    <row r="73" spans="2:8">
      <c r="B73" s="114"/>
      <c r="C73" s="114"/>
      <c r="D73" s="114"/>
      <c r="E73" s="114"/>
      <c r="F73" s="114"/>
      <c r="G73" s="114"/>
      <c r="H73" s="114"/>
    </row>
    <row r="74" spans="2:8">
      <c r="B74" s="114"/>
      <c r="C74" s="114"/>
      <c r="D74" s="114"/>
      <c r="E74" s="114"/>
      <c r="F74" s="114"/>
      <c r="G74" s="114"/>
      <c r="H74" s="114"/>
    </row>
    <row r="75" spans="2:8">
      <c r="B75" s="114"/>
      <c r="C75" s="114"/>
      <c r="D75" s="114"/>
      <c r="E75" s="114"/>
      <c r="F75" s="114"/>
      <c r="G75" s="114"/>
      <c r="H75" s="114"/>
    </row>
    <row r="76" spans="2:8">
      <c r="B76" s="114"/>
      <c r="C76" s="114"/>
      <c r="D76" s="114"/>
      <c r="E76" s="114"/>
      <c r="F76" s="114"/>
      <c r="G76" s="114"/>
      <c r="H76" s="114"/>
    </row>
    <row r="77" spans="2:8">
      <c r="B77" s="114"/>
      <c r="C77" s="114"/>
      <c r="D77" s="114"/>
      <c r="E77" s="114"/>
      <c r="F77" s="114"/>
      <c r="G77" s="114"/>
      <c r="H77" s="114"/>
    </row>
    <row r="78" spans="2:8">
      <c r="B78" s="114"/>
      <c r="C78" s="114"/>
      <c r="D78" s="114"/>
      <c r="E78" s="114"/>
      <c r="F78" s="114"/>
      <c r="G78" s="114"/>
      <c r="H78" s="114"/>
    </row>
    <row r="79" spans="2:8">
      <c r="B79" s="114"/>
      <c r="C79" s="114"/>
      <c r="D79" s="114"/>
      <c r="E79" s="114"/>
      <c r="F79" s="114"/>
      <c r="G79" s="114"/>
      <c r="H79" s="114"/>
    </row>
    <row r="80" spans="2:8">
      <c r="B80" s="114"/>
      <c r="C80" s="114"/>
      <c r="D80" s="114"/>
      <c r="E80" s="114"/>
      <c r="F80" s="114"/>
      <c r="G80" s="114"/>
      <c r="H80" s="114"/>
    </row>
    <row r="81" spans="2:8">
      <c r="B81" s="114"/>
      <c r="C81" s="114"/>
      <c r="D81" s="114"/>
      <c r="E81" s="114"/>
      <c r="F81" s="114"/>
      <c r="G81" s="114"/>
      <c r="H81" s="114"/>
    </row>
    <row r="82" spans="2:8">
      <c r="B82" s="114"/>
      <c r="C82" s="114"/>
      <c r="D82" s="114"/>
      <c r="E82" s="114"/>
      <c r="F82" s="114"/>
      <c r="G82" s="114"/>
      <c r="H82" s="114"/>
    </row>
    <row r="83" spans="2:8">
      <c r="B83" s="114"/>
      <c r="C83" s="114"/>
      <c r="D83" s="114"/>
      <c r="E83" s="114"/>
      <c r="F83" s="114"/>
      <c r="G83" s="114"/>
      <c r="H83" s="114"/>
    </row>
    <row r="84" spans="2:8">
      <c r="B84" s="114"/>
      <c r="C84" s="114"/>
      <c r="D84" s="114"/>
      <c r="E84" s="114"/>
      <c r="F84" s="114"/>
      <c r="G84" s="114"/>
      <c r="H84" s="114"/>
    </row>
    <row r="85" spans="2:8">
      <c r="B85" s="114"/>
      <c r="C85" s="114"/>
      <c r="D85" s="114"/>
      <c r="E85" s="114"/>
      <c r="F85" s="114"/>
      <c r="G85" s="114"/>
      <c r="H85" s="114"/>
    </row>
    <row r="86" spans="2:8">
      <c r="B86" s="114"/>
      <c r="C86" s="114"/>
      <c r="D86" s="114"/>
      <c r="E86" s="114"/>
      <c r="F86" s="114"/>
      <c r="G86" s="114"/>
      <c r="H86" s="114"/>
    </row>
    <row r="87" spans="2:8">
      <c r="B87" s="114"/>
      <c r="C87" s="114"/>
      <c r="D87" s="114"/>
      <c r="E87" s="114"/>
      <c r="F87" s="114"/>
      <c r="G87" s="114"/>
      <c r="H87" s="114"/>
    </row>
    <row r="88" spans="2:8">
      <c r="B88" s="114"/>
      <c r="C88" s="114"/>
      <c r="D88" s="114"/>
      <c r="E88" s="114"/>
      <c r="F88" s="114"/>
      <c r="G88" s="114"/>
      <c r="H88" s="114"/>
    </row>
    <row r="89" spans="2:8">
      <c r="B89" s="114"/>
      <c r="C89" s="114"/>
      <c r="D89" s="114"/>
      <c r="E89" s="114"/>
      <c r="F89" s="114"/>
      <c r="G89" s="114"/>
      <c r="H89" s="114"/>
    </row>
    <row r="90" spans="2:8">
      <c r="B90" s="114"/>
      <c r="C90" s="114"/>
      <c r="D90" s="114"/>
      <c r="E90" s="114"/>
      <c r="F90" s="114"/>
      <c r="G90" s="114"/>
      <c r="H90" s="114"/>
    </row>
    <row r="91" spans="2:8">
      <c r="B91" s="114"/>
      <c r="C91" s="114"/>
      <c r="D91" s="114"/>
      <c r="E91" s="114"/>
      <c r="F91" s="114"/>
      <c r="G91" s="114"/>
      <c r="H91" s="114"/>
    </row>
    <row r="92" spans="2:8">
      <c r="B92" s="114"/>
      <c r="C92" s="114"/>
      <c r="D92" s="114"/>
      <c r="E92" s="114"/>
      <c r="F92" s="114"/>
      <c r="G92" s="114"/>
      <c r="H92" s="114"/>
    </row>
    <row r="93" spans="2:8">
      <c r="B93" s="114"/>
      <c r="C93" s="114"/>
      <c r="D93" s="114"/>
      <c r="E93" s="114"/>
      <c r="F93" s="114"/>
      <c r="G93" s="114"/>
      <c r="H93" s="114"/>
    </row>
    <row r="94" spans="2:8">
      <c r="B94" s="114"/>
      <c r="C94" s="114"/>
      <c r="D94" s="114"/>
      <c r="E94" s="114"/>
      <c r="F94" s="114"/>
      <c r="G94" s="114"/>
      <c r="H94" s="114"/>
    </row>
    <row r="95" spans="2:8">
      <c r="B95" s="114"/>
      <c r="C95" s="114"/>
      <c r="D95" s="114"/>
      <c r="E95" s="114"/>
      <c r="F95" s="114"/>
      <c r="G95" s="114"/>
      <c r="H95" s="114"/>
    </row>
    <row r="96" spans="2:8">
      <c r="B96" s="114"/>
      <c r="C96" s="114"/>
      <c r="D96" s="114"/>
      <c r="E96" s="114"/>
      <c r="F96" s="114"/>
      <c r="G96" s="114"/>
      <c r="H96" s="114"/>
    </row>
    <row r="97" spans="2:8">
      <c r="B97" s="114"/>
      <c r="C97" s="114"/>
      <c r="D97" s="114"/>
      <c r="E97" s="114"/>
      <c r="F97" s="114"/>
      <c r="G97" s="114"/>
      <c r="H97" s="114"/>
    </row>
    <row r="98" spans="2:8">
      <c r="B98" s="114"/>
      <c r="C98" s="114"/>
      <c r="D98" s="114"/>
      <c r="E98" s="114"/>
      <c r="F98" s="114"/>
      <c r="G98" s="114"/>
      <c r="H98" s="114"/>
    </row>
    <row r="99" spans="2:8">
      <c r="B99" s="114"/>
      <c r="C99" s="114"/>
      <c r="D99" s="114"/>
      <c r="E99" s="114"/>
      <c r="F99" s="114"/>
      <c r="G99" s="114"/>
      <c r="H99" s="114"/>
    </row>
    <row r="100" spans="2:8">
      <c r="B100" s="114"/>
      <c r="C100" s="114"/>
      <c r="D100" s="114"/>
      <c r="E100" s="114"/>
      <c r="F100" s="114"/>
      <c r="G100" s="114"/>
      <c r="H100" s="114"/>
    </row>
    <row r="101" spans="2:8">
      <c r="B101" s="114"/>
      <c r="C101" s="114"/>
      <c r="D101" s="114"/>
      <c r="E101" s="114"/>
      <c r="F101" s="114"/>
      <c r="G101" s="114"/>
      <c r="H101" s="114"/>
    </row>
    <row r="102" spans="2:8">
      <c r="B102" s="114"/>
      <c r="C102" s="114"/>
      <c r="D102" s="114"/>
      <c r="E102" s="114"/>
      <c r="F102" s="114"/>
      <c r="G102" s="114"/>
      <c r="H102" s="114"/>
    </row>
    <row r="103" spans="2:8">
      <c r="B103" s="114"/>
      <c r="C103" s="114"/>
      <c r="D103" s="114"/>
      <c r="E103" s="114"/>
      <c r="F103" s="114"/>
      <c r="G103" s="114"/>
      <c r="H103" s="114"/>
    </row>
    <row r="104" spans="2:8">
      <c r="B104" s="114"/>
      <c r="C104" s="114"/>
      <c r="D104" s="114"/>
      <c r="E104" s="114"/>
      <c r="F104" s="114"/>
      <c r="G104" s="114"/>
      <c r="H104" s="114"/>
    </row>
    <row r="105" spans="2:8">
      <c r="B105" s="114"/>
      <c r="C105" s="114"/>
      <c r="D105" s="114"/>
      <c r="E105" s="114"/>
      <c r="F105" s="114"/>
      <c r="G105" s="114"/>
      <c r="H105" s="114"/>
    </row>
    <row r="106" spans="2:8">
      <c r="B106" s="114"/>
      <c r="C106" s="114"/>
      <c r="D106" s="114"/>
      <c r="E106" s="114"/>
      <c r="F106" s="114"/>
      <c r="G106" s="114"/>
      <c r="H106" s="114"/>
    </row>
    <row r="107" spans="2:8">
      <c r="B107" s="114"/>
      <c r="C107" s="114"/>
      <c r="D107" s="114"/>
      <c r="E107" s="114"/>
      <c r="F107" s="114"/>
      <c r="G107" s="114"/>
      <c r="H107" s="114"/>
    </row>
    <row r="108" spans="2:8">
      <c r="B108" s="114"/>
      <c r="C108" s="114"/>
      <c r="D108" s="114"/>
      <c r="E108" s="114"/>
      <c r="F108" s="114"/>
      <c r="G108" s="114"/>
      <c r="H108" s="114"/>
    </row>
    <row r="109" spans="2:8">
      <c r="B109" s="114"/>
      <c r="C109" s="114"/>
      <c r="D109" s="114"/>
      <c r="E109" s="114"/>
      <c r="F109" s="114"/>
      <c r="G109" s="114"/>
      <c r="H109" s="114"/>
    </row>
    <row r="110" spans="2:8">
      <c r="B110" s="114"/>
      <c r="C110" s="114"/>
      <c r="D110" s="114"/>
      <c r="E110" s="114"/>
      <c r="F110" s="114"/>
      <c r="G110" s="114"/>
      <c r="H110" s="114"/>
    </row>
    <row r="111" spans="2:8">
      <c r="B111" s="114"/>
      <c r="C111" s="114"/>
      <c r="D111" s="114"/>
      <c r="E111" s="114"/>
      <c r="F111" s="114"/>
      <c r="G111" s="114"/>
      <c r="H111" s="114"/>
    </row>
    <row r="112" spans="2:8">
      <c r="B112" s="114"/>
      <c r="C112" s="114"/>
      <c r="D112" s="114"/>
      <c r="E112" s="114"/>
      <c r="F112" s="114"/>
      <c r="G112" s="114"/>
      <c r="H112" s="114"/>
    </row>
    <row r="113" spans="2:8">
      <c r="B113" s="114"/>
      <c r="C113" s="114"/>
      <c r="D113" s="114"/>
      <c r="E113" s="114"/>
      <c r="F113" s="114"/>
      <c r="G113" s="114"/>
      <c r="H113" s="114"/>
    </row>
    <row r="114" spans="2:8">
      <c r="B114" s="114"/>
      <c r="C114" s="114"/>
      <c r="D114" s="114"/>
      <c r="E114" s="114"/>
      <c r="F114" s="114"/>
      <c r="G114" s="114"/>
      <c r="H114" s="114"/>
    </row>
    <row r="115" spans="2:8">
      <c r="B115" s="114"/>
      <c r="C115" s="114"/>
      <c r="D115" s="114"/>
      <c r="E115" s="114"/>
      <c r="F115" s="114"/>
      <c r="G115" s="114"/>
      <c r="H115" s="114"/>
    </row>
    <row r="116" spans="2:8">
      <c r="B116" s="114"/>
      <c r="C116" s="114"/>
      <c r="D116" s="114"/>
      <c r="E116" s="114"/>
      <c r="F116" s="114"/>
      <c r="G116" s="114"/>
      <c r="H116" s="114"/>
    </row>
    <row r="117" spans="2:8">
      <c r="B117" s="114"/>
      <c r="C117" s="114"/>
      <c r="D117" s="114"/>
      <c r="E117" s="114"/>
      <c r="F117" s="114"/>
      <c r="G117" s="114"/>
      <c r="H117" s="114"/>
    </row>
    <row r="118" spans="2:8">
      <c r="B118" s="114"/>
      <c r="C118" s="114"/>
      <c r="D118" s="114"/>
      <c r="E118" s="114"/>
      <c r="F118" s="114"/>
      <c r="G118" s="114"/>
      <c r="H118" s="114"/>
    </row>
    <row r="119" spans="2:8">
      <c r="B119" s="114"/>
      <c r="C119" s="114"/>
      <c r="D119" s="114"/>
      <c r="E119" s="114"/>
      <c r="F119" s="114"/>
      <c r="G119" s="114"/>
      <c r="H119" s="114"/>
    </row>
    <row r="120" spans="2:8">
      <c r="B120" s="114"/>
      <c r="C120" s="114"/>
      <c r="D120" s="114"/>
      <c r="E120" s="114"/>
      <c r="F120" s="114"/>
      <c r="G120" s="114"/>
      <c r="H120" s="114"/>
    </row>
    <row r="121" spans="2:8">
      <c r="B121" s="114"/>
      <c r="C121" s="114"/>
      <c r="D121" s="114"/>
      <c r="E121" s="114"/>
      <c r="F121" s="114"/>
      <c r="G121" s="114"/>
      <c r="H121" s="114"/>
    </row>
    <row r="122" spans="2:8">
      <c r="B122" s="114"/>
      <c r="C122" s="114"/>
      <c r="D122" s="114"/>
      <c r="E122" s="114"/>
      <c r="F122" s="114"/>
      <c r="G122" s="114"/>
      <c r="H122" s="114"/>
    </row>
  </sheetData>
  <mergeCells count="1">
    <mergeCell ref="B4:M4"/>
  </mergeCells>
  <pageMargins left="0.708661417322835" right="0.708661417322835" top="0.748031496062992" bottom="0.748031496062992" header="0.31496062992126" footer="0.31496062992126"/>
  <pageSetup paperSize="9" scale="71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I151"/>
  <sheetViews>
    <sheetView workbookViewId="0">
      <selection activeCell="F46" sqref="F46"/>
    </sheetView>
  </sheetViews>
  <sheetFormatPr defaultColWidth="9.14285714285714" defaultRowHeight="18.75"/>
  <cols>
    <col min="1" max="1" width="9.14285714285714" style="114"/>
    <col min="2" max="2" width="7.71428571428571" style="115" customWidth="1"/>
    <col min="3" max="3" width="11.4285714285714" style="185" customWidth="1"/>
    <col min="4" max="4" width="24.5714285714286" style="186" customWidth="1"/>
    <col min="5" max="5" width="12.8571428571429" style="115" customWidth="1"/>
    <col min="6" max="6" width="12.1428571428571" style="187" customWidth="1"/>
    <col min="7" max="7" width="22.1428571428571" style="187" customWidth="1"/>
    <col min="8" max="8" width="14.8571428571429" style="188" customWidth="1"/>
    <col min="9" max="9" width="15.5714285714286" style="114" customWidth="1"/>
    <col min="10" max="10" width="10.7142857142857" style="114" customWidth="1"/>
    <col min="11" max="11" width="14.5714285714286" style="114" customWidth="1"/>
    <col min="12" max="12" width="12.1428571428571" style="114" customWidth="1"/>
    <col min="13" max="13" width="12" style="114" customWidth="1"/>
    <col min="14" max="14" width="8.85714285714286" style="114" customWidth="1"/>
    <col min="15" max="16384" width="9.14285714285714" style="114"/>
  </cols>
  <sheetData>
    <row r="2" ht="21" spans="2:3">
      <c r="B2" s="200" t="s">
        <v>260</v>
      </c>
      <c r="C2" s="185" t="s">
        <v>641</v>
      </c>
    </row>
    <row r="3" spans="2:9">
      <c r="B3" s="201" t="s">
        <v>2</v>
      </c>
      <c r="C3" s="202" t="s">
        <v>5</v>
      </c>
      <c r="D3" s="203" t="s">
        <v>62</v>
      </c>
      <c r="E3" s="201" t="s">
        <v>6</v>
      </c>
      <c r="F3" s="204" t="s">
        <v>7</v>
      </c>
      <c r="G3" s="144" t="s">
        <v>642</v>
      </c>
      <c r="H3" s="204" t="s">
        <v>643</v>
      </c>
      <c r="I3" s="216" t="s">
        <v>644</v>
      </c>
    </row>
    <row r="4" spans="2:9">
      <c r="B4" s="143">
        <v>1</v>
      </c>
      <c r="C4" s="152" t="s">
        <v>713</v>
      </c>
      <c r="D4" s="210" t="s">
        <v>714</v>
      </c>
      <c r="E4" s="208" t="s">
        <v>15</v>
      </c>
      <c r="F4" s="215">
        <v>9645.67996720938</v>
      </c>
      <c r="G4" s="215">
        <v>9645.67996720938</v>
      </c>
      <c r="H4" s="144">
        <v>15015</v>
      </c>
      <c r="I4" s="144" t="s">
        <v>715</v>
      </c>
    </row>
    <row r="5" spans="2:9">
      <c r="B5" s="143">
        <v>2</v>
      </c>
      <c r="C5" s="152" t="s">
        <v>261</v>
      </c>
      <c r="D5" s="210" t="s">
        <v>262</v>
      </c>
      <c r="E5" s="208" t="s">
        <v>15</v>
      </c>
      <c r="F5" s="215">
        <v>13414.5332</v>
      </c>
      <c r="G5" s="215">
        <v>13414.5332</v>
      </c>
      <c r="H5" s="144">
        <v>3741</v>
      </c>
      <c r="I5" s="144" t="s">
        <v>716</v>
      </c>
    </row>
    <row r="6" spans="2:9">
      <c r="B6" s="143"/>
      <c r="C6" s="152"/>
      <c r="D6" s="210"/>
      <c r="E6" s="208"/>
      <c r="F6" s="204">
        <f>SUM(F4:F5)</f>
        <v>23060.2131672094</v>
      </c>
      <c r="G6" s="144"/>
      <c r="H6" s="144"/>
      <c r="I6" s="144"/>
    </row>
    <row r="7" spans="2:9">
      <c r="B7" s="143"/>
      <c r="C7" s="152"/>
      <c r="D7" s="210"/>
      <c r="E7" s="208"/>
      <c r="F7" s="204"/>
      <c r="G7" s="144"/>
      <c r="H7" s="144"/>
      <c r="I7" s="144"/>
    </row>
    <row r="16" spans="2:8">
      <c r="B16" s="114"/>
      <c r="C16" s="114"/>
      <c r="D16" s="114"/>
      <c r="E16" s="114"/>
      <c r="F16" s="114"/>
      <c r="G16" s="114"/>
      <c r="H16" s="114"/>
    </row>
    <row r="17" spans="2:8">
      <c r="B17" s="114"/>
      <c r="C17" s="114"/>
      <c r="D17" s="114"/>
      <c r="E17" s="114"/>
      <c r="F17" s="114"/>
      <c r="G17" s="114"/>
      <c r="H17" s="114"/>
    </row>
    <row r="18" spans="2:8">
      <c r="B18" s="114"/>
      <c r="C18" s="114"/>
      <c r="D18" s="114"/>
      <c r="E18" s="114"/>
      <c r="F18" s="114"/>
      <c r="G18" s="114"/>
      <c r="H18" s="114"/>
    </row>
    <row r="19" spans="2:8">
      <c r="B19" s="114"/>
      <c r="C19" s="114"/>
      <c r="D19" s="114"/>
      <c r="E19" s="114"/>
      <c r="F19" s="114"/>
      <c r="G19" s="114"/>
      <c r="H19" s="114"/>
    </row>
    <row r="20" spans="2:8">
      <c r="B20" s="114"/>
      <c r="C20" s="114"/>
      <c r="D20" s="114"/>
      <c r="E20" s="114"/>
      <c r="F20" s="114"/>
      <c r="G20" s="114"/>
      <c r="H20" s="114"/>
    </row>
    <row r="21" spans="2:8">
      <c r="B21" s="114"/>
      <c r="C21" s="114"/>
      <c r="D21" s="114"/>
      <c r="E21" s="114"/>
      <c r="F21" s="114"/>
      <c r="G21" s="114"/>
      <c r="H21" s="114"/>
    </row>
    <row r="22" spans="2:8">
      <c r="B22" s="114"/>
      <c r="C22" s="114"/>
      <c r="D22" s="114"/>
      <c r="E22" s="114"/>
      <c r="F22" s="114"/>
      <c r="G22" s="114"/>
      <c r="H22" s="114"/>
    </row>
    <row r="23" spans="2:8">
      <c r="B23" s="114"/>
      <c r="C23" s="114"/>
      <c r="D23" s="114"/>
      <c r="E23" s="114"/>
      <c r="F23" s="114"/>
      <c r="G23" s="114"/>
      <c r="H23" s="114"/>
    </row>
    <row r="24" spans="2:8">
      <c r="B24" s="114"/>
      <c r="C24" s="114"/>
      <c r="D24" s="114"/>
      <c r="E24" s="114"/>
      <c r="F24" s="114"/>
      <c r="G24" s="114"/>
      <c r="H24" s="114"/>
    </row>
    <row r="25" spans="2:8">
      <c r="B25" s="114"/>
      <c r="C25" s="114"/>
      <c r="D25" s="114"/>
      <c r="E25" s="114"/>
      <c r="F25" s="114"/>
      <c r="G25" s="114"/>
      <c r="H25" s="114"/>
    </row>
    <row r="26" spans="2:8">
      <c r="B26" s="114"/>
      <c r="C26" s="114"/>
      <c r="D26" s="114"/>
      <c r="E26" s="114"/>
      <c r="F26" s="114"/>
      <c r="G26" s="114"/>
      <c r="H26" s="114"/>
    </row>
    <row r="27" spans="2:8">
      <c r="B27" s="114"/>
      <c r="C27" s="114"/>
      <c r="D27" s="114"/>
      <c r="E27" s="114"/>
      <c r="F27" s="114"/>
      <c r="G27" s="114"/>
      <c r="H27" s="114"/>
    </row>
    <row r="28" spans="2:8">
      <c r="B28" s="114"/>
      <c r="C28" s="114"/>
      <c r="D28" s="114"/>
      <c r="E28" s="114"/>
      <c r="F28" s="114"/>
      <c r="G28" s="114"/>
      <c r="H28" s="114"/>
    </row>
    <row r="29" spans="2:8">
      <c r="B29" s="114"/>
      <c r="C29" s="114"/>
      <c r="D29" s="114"/>
      <c r="E29" s="114"/>
      <c r="F29" s="114"/>
      <c r="G29" s="114"/>
      <c r="H29" s="114"/>
    </row>
    <row r="30" spans="2:8">
      <c r="B30" s="114"/>
      <c r="C30" s="114"/>
      <c r="D30" s="114"/>
      <c r="E30" s="114"/>
      <c r="F30" s="114"/>
      <c r="G30" s="114"/>
      <c r="H30" s="114"/>
    </row>
    <row r="31" spans="2:8">
      <c r="B31" s="114"/>
      <c r="C31" s="114"/>
      <c r="D31" s="114"/>
      <c r="E31" s="114"/>
      <c r="F31" s="114"/>
      <c r="G31" s="114"/>
      <c r="H31" s="114"/>
    </row>
    <row r="32" spans="2:8">
      <c r="B32" s="114"/>
      <c r="C32" s="114"/>
      <c r="D32" s="114"/>
      <c r="E32" s="114"/>
      <c r="F32" s="114"/>
      <c r="G32" s="114"/>
      <c r="H32" s="114"/>
    </row>
    <row r="33" spans="2:8">
      <c r="B33" s="114"/>
      <c r="C33" s="114"/>
      <c r="D33" s="114"/>
      <c r="E33" s="114"/>
      <c r="F33" s="114"/>
      <c r="G33" s="114"/>
      <c r="H33" s="114"/>
    </row>
    <row r="34" spans="2:8">
      <c r="B34" s="114"/>
      <c r="C34" s="114"/>
      <c r="D34" s="114"/>
      <c r="E34" s="114"/>
      <c r="F34" s="114"/>
      <c r="G34" s="114"/>
      <c r="H34" s="114"/>
    </row>
    <row r="35" spans="2:8">
      <c r="B35" s="114"/>
      <c r="C35" s="114"/>
      <c r="D35" s="114"/>
      <c r="E35" s="114"/>
      <c r="F35" s="114"/>
      <c r="G35" s="114"/>
      <c r="H35" s="114"/>
    </row>
    <row r="36" spans="2:8">
      <c r="B36" s="114"/>
      <c r="C36" s="114"/>
      <c r="D36" s="114"/>
      <c r="E36" s="114"/>
      <c r="F36" s="114"/>
      <c r="G36" s="114"/>
      <c r="H36" s="114"/>
    </row>
    <row r="37" spans="2:8">
      <c r="B37" s="114"/>
      <c r="C37" s="114"/>
      <c r="D37" s="114"/>
      <c r="E37" s="114"/>
      <c r="F37" s="114"/>
      <c r="G37" s="114"/>
      <c r="H37" s="114"/>
    </row>
    <row r="38" spans="2:8">
      <c r="B38" s="114"/>
      <c r="C38" s="114"/>
      <c r="D38" s="114"/>
      <c r="E38" s="114"/>
      <c r="F38" s="114"/>
      <c r="G38" s="114"/>
      <c r="H38" s="114"/>
    </row>
    <row r="39" spans="2:8">
      <c r="B39" s="114"/>
      <c r="C39" s="114"/>
      <c r="D39" s="114"/>
      <c r="E39" s="114"/>
      <c r="F39" s="114"/>
      <c r="G39" s="114"/>
      <c r="H39" s="114"/>
    </row>
    <row r="40" spans="2:8">
      <c r="B40" s="114"/>
      <c r="C40" s="114"/>
      <c r="D40" s="114"/>
      <c r="E40" s="114"/>
      <c r="F40" s="114"/>
      <c r="G40" s="114"/>
      <c r="H40" s="114"/>
    </row>
    <row r="41" spans="2:8">
      <c r="B41" s="114"/>
      <c r="C41" s="114"/>
      <c r="D41" s="114"/>
      <c r="E41" s="114"/>
      <c r="F41" s="114"/>
      <c r="G41" s="114"/>
      <c r="H41" s="114"/>
    </row>
    <row r="42" spans="2:8">
      <c r="B42" s="114"/>
      <c r="C42" s="114"/>
      <c r="D42" s="114"/>
      <c r="E42" s="114"/>
      <c r="F42" s="114"/>
      <c r="G42" s="114"/>
      <c r="H42" s="114"/>
    </row>
    <row r="43" spans="2:8">
      <c r="B43" s="114"/>
      <c r="C43" s="114"/>
      <c r="D43" s="114"/>
      <c r="E43" s="114"/>
      <c r="F43" s="114"/>
      <c r="G43" s="114"/>
      <c r="H43" s="114"/>
    </row>
    <row r="44" spans="2:8">
      <c r="B44" s="114"/>
      <c r="C44" s="114"/>
      <c r="D44" s="114"/>
      <c r="E44" s="114"/>
      <c r="F44" s="114"/>
      <c r="G44" s="114"/>
      <c r="H44" s="114"/>
    </row>
    <row r="45" spans="2:8">
      <c r="B45" s="114"/>
      <c r="C45" s="114"/>
      <c r="D45" s="114"/>
      <c r="E45" s="114"/>
      <c r="F45" s="114"/>
      <c r="G45" s="114"/>
      <c r="H45" s="114"/>
    </row>
    <row r="46" spans="2:8">
      <c r="B46" s="114"/>
      <c r="C46" s="114"/>
      <c r="D46" s="114"/>
      <c r="E46" s="114"/>
      <c r="F46" s="114"/>
      <c r="G46" s="114"/>
      <c r="H46" s="114"/>
    </row>
    <row r="47" spans="2:8">
      <c r="B47" s="114"/>
      <c r="C47" s="114"/>
      <c r="D47" s="114"/>
      <c r="E47" s="114"/>
      <c r="F47" s="114"/>
      <c r="G47" s="114"/>
      <c r="H47" s="114"/>
    </row>
    <row r="48" spans="2:8">
      <c r="B48" s="114"/>
      <c r="C48" s="114"/>
      <c r="D48" s="114"/>
      <c r="E48" s="114"/>
      <c r="F48" s="114"/>
      <c r="G48" s="114"/>
      <c r="H48" s="114"/>
    </row>
    <row r="49" spans="2:8">
      <c r="B49" s="114"/>
      <c r="C49" s="114"/>
      <c r="D49" s="114"/>
      <c r="E49" s="114"/>
      <c r="F49" s="114"/>
      <c r="G49" s="114"/>
      <c r="H49" s="114"/>
    </row>
    <row r="50" spans="2:8">
      <c r="B50" s="114"/>
      <c r="C50" s="114"/>
      <c r="D50" s="114"/>
      <c r="E50" s="114"/>
      <c r="F50" s="114"/>
      <c r="G50" s="114"/>
      <c r="H50" s="114"/>
    </row>
    <row r="51" spans="2:8">
      <c r="B51" s="114"/>
      <c r="C51" s="114"/>
      <c r="D51" s="114"/>
      <c r="E51" s="114"/>
      <c r="F51" s="114"/>
      <c r="G51" s="114"/>
      <c r="H51" s="114"/>
    </row>
    <row r="52" spans="2:8">
      <c r="B52" s="114"/>
      <c r="C52" s="114"/>
      <c r="D52" s="114"/>
      <c r="E52" s="114"/>
      <c r="F52" s="114"/>
      <c r="G52" s="114"/>
      <c r="H52" s="114"/>
    </row>
    <row r="53" spans="2:8">
      <c r="B53" s="114"/>
      <c r="C53" s="114"/>
      <c r="D53" s="114"/>
      <c r="E53" s="114"/>
      <c r="F53" s="114"/>
      <c r="G53" s="114"/>
      <c r="H53" s="114"/>
    </row>
    <row r="54" spans="2:8">
      <c r="B54" s="114"/>
      <c r="C54" s="114"/>
      <c r="D54" s="114"/>
      <c r="E54" s="114"/>
      <c r="F54" s="114"/>
      <c r="G54" s="114"/>
      <c r="H54" s="114"/>
    </row>
    <row r="55" spans="2:8">
      <c r="B55" s="114"/>
      <c r="C55" s="114"/>
      <c r="D55" s="114"/>
      <c r="E55" s="114"/>
      <c r="F55" s="114"/>
      <c r="G55" s="114"/>
      <c r="H55" s="114"/>
    </row>
    <row r="56" spans="2:8">
      <c r="B56" s="114"/>
      <c r="C56" s="114"/>
      <c r="D56" s="114"/>
      <c r="E56" s="114"/>
      <c r="F56" s="114"/>
      <c r="G56" s="114"/>
      <c r="H56" s="114"/>
    </row>
    <row r="57" spans="2:8">
      <c r="B57" s="114"/>
      <c r="C57" s="114"/>
      <c r="D57" s="114"/>
      <c r="E57" s="114"/>
      <c r="F57" s="114"/>
      <c r="G57" s="114"/>
      <c r="H57" s="114"/>
    </row>
    <row r="58" spans="2:8">
      <c r="B58" s="114"/>
      <c r="C58" s="114"/>
      <c r="D58" s="114"/>
      <c r="E58" s="114"/>
      <c r="F58" s="114"/>
      <c r="G58" s="114"/>
      <c r="H58" s="114"/>
    </row>
    <row r="59" spans="2:8">
      <c r="B59" s="114"/>
      <c r="C59" s="114"/>
      <c r="D59" s="114"/>
      <c r="E59" s="114"/>
      <c r="F59" s="114"/>
      <c r="G59" s="114"/>
      <c r="H59" s="114"/>
    </row>
    <row r="60" spans="2:8">
      <c r="B60" s="114"/>
      <c r="C60" s="114"/>
      <c r="D60" s="114"/>
      <c r="E60" s="114"/>
      <c r="F60" s="114"/>
      <c r="G60" s="114"/>
      <c r="H60" s="114"/>
    </row>
    <row r="61" spans="2:8">
      <c r="B61" s="114"/>
      <c r="C61" s="114"/>
      <c r="D61" s="114"/>
      <c r="E61" s="114"/>
      <c r="F61" s="114"/>
      <c r="G61" s="114"/>
      <c r="H61" s="114"/>
    </row>
    <row r="62" spans="2:8">
      <c r="B62" s="114"/>
      <c r="C62" s="114"/>
      <c r="D62" s="114"/>
      <c r="E62" s="114"/>
      <c r="F62" s="114"/>
      <c r="G62" s="114"/>
      <c r="H62" s="114"/>
    </row>
    <row r="63" spans="2:8">
      <c r="B63" s="114"/>
      <c r="C63" s="114"/>
      <c r="D63" s="114"/>
      <c r="E63" s="114"/>
      <c r="F63" s="114"/>
      <c r="G63" s="114"/>
      <c r="H63" s="114"/>
    </row>
    <row r="64" spans="2:8">
      <c r="B64" s="114"/>
      <c r="C64" s="114"/>
      <c r="D64" s="114"/>
      <c r="E64" s="114"/>
      <c r="F64" s="114"/>
      <c r="G64" s="114"/>
      <c r="H64" s="114"/>
    </row>
    <row r="65" spans="2:8">
      <c r="B65" s="114"/>
      <c r="C65" s="114"/>
      <c r="D65" s="114"/>
      <c r="E65" s="114"/>
      <c r="F65" s="114"/>
      <c r="G65" s="114"/>
      <c r="H65" s="114"/>
    </row>
    <row r="66" spans="2:8">
      <c r="B66" s="114"/>
      <c r="C66" s="114"/>
      <c r="D66" s="114"/>
      <c r="E66" s="114"/>
      <c r="F66" s="114"/>
      <c r="G66" s="114"/>
      <c r="H66" s="114"/>
    </row>
    <row r="67" spans="2:8">
      <c r="B67" s="114"/>
      <c r="C67" s="114"/>
      <c r="D67" s="114"/>
      <c r="E67" s="114"/>
      <c r="F67" s="114"/>
      <c r="G67" s="114"/>
      <c r="H67" s="114"/>
    </row>
    <row r="68" spans="2:8">
      <c r="B68" s="114"/>
      <c r="C68" s="114"/>
      <c r="D68" s="114"/>
      <c r="E68" s="114"/>
      <c r="F68" s="114"/>
      <c r="G68" s="114"/>
      <c r="H68" s="114"/>
    </row>
    <row r="69" spans="2:8">
      <c r="B69" s="114"/>
      <c r="C69" s="114"/>
      <c r="D69" s="114"/>
      <c r="E69" s="114"/>
      <c r="F69" s="114"/>
      <c r="G69" s="114"/>
      <c r="H69" s="114"/>
    </row>
    <row r="70" spans="2:8">
      <c r="B70" s="114"/>
      <c r="C70" s="114"/>
      <c r="D70" s="114"/>
      <c r="E70" s="114"/>
      <c r="F70" s="114"/>
      <c r="G70" s="114"/>
      <c r="H70" s="114"/>
    </row>
    <row r="71" spans="2:8">
      <c r="B71" s="114"/>
      <c r="C71" s="114"/>
      <c r="D71" s="114"/>
      <c r="E71" s="114"/>
      <c r="F71" s="114"/>
      <c r="G71" s="114"/>
      <c r="H71" s="114"/>
    </row>
    <row r="72" spans="2:8">
      <c r="B72" s="114"/>
      <c r="C72" s="114"/>
      <c r="D72" s="114"/>
      <c r="E72" s="114"/>
      <c r="F72" s="114"/>
      <c r="G72" s="114"/>
      <c r="H72" s="114"/>
    </row>
    <row r="73" spans="2:8">
      <c r="B73" s="114"/>
      <c r="C73" s="114"/>
      <c r="D73" s="114"/>
      <c r="E73" s="114"/>
      <c r="F73" s="114"/>
      <c r="G73" s="114"/>
      <c r="H73" s="114"/>
    </row>
    <row r="74" spans="2:8">
      <c r="B74" s="114"/>
      <c r="C74" s="114"/>
      <c r="D74" s="114"/>
      <c r="E74" s="114"/>
      <c r="F74" s="114"/>
      <c r="G74" s="114"/>
      <c r="H74" s="114"/>
    </row>
    <row r="75" spans="2:8">
      <c r="B75" s="114"/>
      <c r="C75" s="114"/>
      <c r="D75" s="114"/>
      <c r="E75" s="114"/>
      <c r="F75" s="114"/>
      <c r="G75" s="114"/>
      <c r="H75" s="114"/>
    </row>
    <row r="76" spans="2:8">
      <c r="B76" s="114"/>
      <c r="C76" s="114"/>
      <c r="D76" s="114"/>
      <c r="E76" s="114"/>
      <c r="F76" s="114"/>
      <c r="G76" s="114"/>
      <c r="H76" s="114"/>
    </row>
    <row r="77" spans="2:8">
      <c r="B77" s="114"/>
      <c r="C77" s="114"/>
      <c r="D77" s="114"/>
      <c r="E77" s="114"/>
      <c r="F77" s="114"/>
      <c r="G77" s="114"/>
      <c r="H77" s="114"/>
    </row>
    <row r="78" spans="2:8">
      <c r="B78" s="114"/>
      <c r="C78" s="114"/>
      <c r="D78" s="114"/>
      <c r="E78" s="114"/>
      <c r="F78" s="114"/>
      <c r="G78" s="114"/>
      <c r="H78" s="114"/>
    </row>
    <row r="79" spans="2:8">
      <c r="B79" s="114"/>
      <c r="C79" s="114"/>
      <c r="D79" s="114"/>
      <c r="E79" s="114"/>
      <c r="F79" s="114"/>
      <c r="G79" s="114"/>
      <c r="H79" s="114"/>
    </row>
    <row r="80" spans="2:8">
      <c r="B80" s="114"/>
      <c r="C80" s="114"/>
      <c r="D80" s="114"/>
      <c r="E80" s="114"/>
      <c r="F80" s="114"/>
      <c r="G80" s="114"/>
      <c r="H80" s="114"/>
    </row>
    <row r="81" spans="2:8">
      <c r="B81" s="114"/>
      <c r="C81" s="114"/>
      <c r="D81" s="114"/>
      <c r="E81" s="114"/>
      <c r="F81" s="114"/>
      <c r="G81" s="114"/>
      <c r="H81" s="114"/>
    </row>
    <row r="82" spans="2:8">
      <c r="B82" s="114"/>
      <c r="C82" s="114"/>
      <c r="D82" s="114"/>
      <c r="E82" s="114"/>
      <c r="F82" s="114"/>
      <c r="G82" s="114"/>
      <c r="H82" s="114"/>
    </row>
    <row r="83" spans="2:8">
      <c r="B83" s="114"/>
      <c r="C83" s="114"/>
      <c r="D83" s="114"/>
      <c r="E83" s="114"/>
      <c r="F83" s="114"/>
      <c r="G83" s="114"/>
      <c r="H83" s="114"/>
    </row>
    <row r="84" spans="2:8">
      <c r="B84" s="114"/>
      <c r="C84" s="114"/>
      <c r="D84" s="114"/>
      <c r="E84" s="114"/>
      <c r="F84" s="114"/>
      <c r="G84" s="114"/>
      <c r="H84" s="114"/>
    </row>
    <row r="85" spans="2:8">
      <c r="B85" s="114"/>
      <c r="C85" s="114"/>
      <c r="D85" s="114"/>
      <c r="E85" s="114"/>
      <c r="F85" s="114"/>
      <c r="G85" s="114"/>
      <c r="H85" s="114"/>
    </row>
    <row r="86" spans="2:8">
      <c r="B86" s="114"/>
      <c r="C86" s="114"/>
      <c r="D86" s="114"/>
      <c r="E86" s="114"/>
      <c r="F86" s="114"/>
      <c r="G86" s="114"/>
      <c r="H86" s="114"/>
    </row>
    <row r="87" spans="2:8">
      <c r="B87" s="114"/>
      <c r="C87" s="114"/>
      <c r="D87" s="114"/>
      <c r="E87" s="114"/>
      <c r="F87" s="114"/>
      <c r="G87" s="114"/>
      <c r="H87" s="114"/>
    </row>
    <row r="88" spans="2:8">
      <c r="B88" s="114"/>
      <c r="C88" s="114"/>
      <c r="D88" s="114"/>
      <c r="E88" s="114"/>
      <c r="F88" s="114"/>
      <c r="G88" s="114"/>
      <c r="H88" s="114"/>
    </row>
    <row r="89" spans="2:8">
      <c r="B89" s="114"/>
      <c r="C89" s="114"/>
      <c r="D89" s="114"/>
      <c r="E89" s="114"/>
      <c r="F89" s="114"/>
      <c r="G89" s="114"/>
      <c r="H89" s="114"/>
    </row>
    <row r="90" spans="2:8">
      <c r="B90" s="114"/>
      <c r="C90" s="114"/>
      <c r="D90" s="114"/>
      <c r="E90" s="114"/>
      <c r="F90" s="114"/>
      <c r="G90" s="114"/>
      <c r="H90" s="114"/>
    </row>
    <row r="91" spans="2:8">
      <c r="B91" s="114"/>
      <c r="C91" s="114"/>
      <c r="D91" s="114"/>
      <c r="E91" s="114"/>
      <c r="F91" s="114"/>
      <c r="G91" s="114"/>
      <c r="H91" s="114"/>
    </row>
    <row r="92" spans="2:8">
      <c r="B92" s="114"/>
      <c r="C92" s="114"/>
      <c r="D92" s="114"/>
      <c r="E92" s="114"/>
      <c r="F92" s="114"/>
      <c r="G92" s="114"/>
      <c r="H92" s="114"/>
    </row>
    <row r="93" spans="2:8">
      <c r="B93" s="114"/>
      <c r="C93" s="114"/>
      <c r="D93" s="114"/>
      <c r="E93" s="114"/>
      <c r="F93" s="114"/>
      <c r="G93" s="114"/>
      <c r="H93" s="114"/>
    </row>
    <row r="94" spans="2:8">
      <c r="B94" s="114"/>
      <c r="C94" s="114"/>
      <c r="D94" s="114"/>
      <c r="E94" s="114"/>
      <c r="F94" s="114"/>
      <c r="G94" s="114"/>
      <c r="H94" s="114"/>
    </row>
    <row r="95" spans="2:8">
      <c r="B95" s="114"/>
      <c r="C95" s="114"/>
      <c r="D95" s="114"/>
      <c r="E95" s="114"/>
      <c r="F95" s="114"/>
      <c r="G95" s="114"/>
      <c r="H95" s="114"/>
    </row>
    <row r="96" spans="2:8">
      <c r="B96" s="114"/>
      <c r="C96" s="114"/>
      <c r="D96" s="114"/>
      <c r="E96" s="114"/>
      <c r="F96" s="114"/>
      <c r="G96" s="114"/>
      <c r="H96" s="114"/>
    </row>
    <row r="97" spans="2:8">
      <c r="B97" s="114"/>
      <c r="C97" s="114"/>
      <c r="D97" s="114"/>
      <c r="E97" s="114"/>
      <c r="F97" s="114"/>
      <c r="G97" s="114"/>
      <c r="H97" s="114"/>
    </row>
    <row r="98" spans="2:8">
      <c r="B98" s="114"/>
      <c r="C98" s="114"/>
      <c r="D98" s="114"/>
      <c r="E98" s="114"/>
      <c r="F98" s="114"/>
      <c r="G98" s="114"/>
      <c r="H98" s="114"/>
    </row>
    <row r="99" spans="2:8">
      <c r="B99" s="114"/>
      <c r="C99" s="114"/>
      <c r="D99" s="114"/>
      <c r="E99" s="114"/>
      <c r="F99" s="114"/>
      <c r="G99" s="114"/>
      <c r="H99" s="114"/>
    </row>
    <row r="100" spans="2:8">
      <c r="B100" s="114"/>
      <c r="C100" s="114"/>
      <c r="D100" s="114"/>
      <c r="E100" s="114"/>
      <c r="F100" s="114"/>
      <c r="G100" s="114"/>
      <c r="H100" s="114"/>
    </row>
    <row r="101" spans="2:8">
      <c r="B101" s="114"/>
      <c r="C101" s="114"/>
      <c r="D101" s="114"/>
      <c r="E101" s="114"/>
      <c r="F101" s="114"/>
      <c r="G101" s="114"/>
      <c r="H101" s="114"/>
    </row>
    <row r="102" spans="2:8">
      <c r="B102" s="114"/>
      <c r="C102" s="114"/>
      <c r="D102" s="114"/>
      <c r="E102" s="114"/>
      <c r="F102" s="114"/>
      <c r="G102" s="114"/>
      <c r="H102" s="114"/>
    </row>
    <row r="103" spans="2:8">
      <c r="B103" s="114"/>
      <c r="C103" s="114"/>
      <c r="D103" s="114"/>
      <c r="E103" s="114"/>
      <c r="F103" s="114"/>
      <c r="G103" s="114"/>
      <c r="H103" s="114"/>
    </row>
    <row r="104" spans="2:8">
      <c r="B104" s="114"/>
      <c r="C104" s="114"/>
      <c r="D104" s="114"/>
      <c r="E104" s="114"/>
      <c r="F104" s="114"/>
      <c r="G104" s="114"/>
      <c r="H104" s="114"/>
    </row>
    <row r="105" spans="2:8">
      <c r="B105" s="114"/>
      <c r="C105" s="114"/>
      <c r="D105" s="114"/>
      <c r="E105" s="114"/>
      <c r="F105" s="114"/>
      <c r="G105" s="114"/>
      <c r="H105" s="114"/>
    </row>
    <row r="106" spans="2:8">
      <c r="B106" s="114"/>
      <c r="C106" s="114"/>
      <c r="D106" s="114"/>
      <c r="E106" s="114"/>
      <c r="F106" s="114"/>
      <c r="G106" s="114"/>
      <c r="H106" s="114"/>
    </row>
    <row r="107" spans="2:8">
      <c r="B107" s="114"/>
      <c r="C107" s="114"/>
      <c r="D107" s="114"/>
      <c r="E107" s="114"/>
      <c r="F107" s="114"/>
      <c r="G107" s="114"/>
      <c r="H107" s="114"/>
    </row>
    <row r="108" spans="2:8">
      <c r="B108" s="114"/>
      <c r="C108" s="114"/>
      <c r="D108" s="114"/>
      <c r="E108" s="114"/>
      <c r="F108" s="114"/>
      <c r="G108" s="114"/>
      <c r="H108" s="114"/>
    </row>
    <row r="109" spans="2:8">
      <c r="B109" s="114"/>
      <c r="C109" s="114"/>
      <c r="D109" s="114"/>
      <c r="E109" s="114"/>
      <c r="F109" s="114"/>
      <c r="G109" s="114"/>
      <c r="H109" s="114"/>
    </row>
    <row r="110" spans="2:8">
      <c r="B110" s="114"/>
      <c r="C110" s="114"/>
      <c r="D110" s="114"/>
      <c r="E110" s="114"/>
      <c r="F110" s="114"/>
      <c r="G110" s="114"/>
      <c r="H110" s="114"/>
    </row>
    <row r="111" spans="2:8">
      <c r="B111" s="114"/>
      <c r="C111" s="114"/>
      <c r="D111" s="114"/>
      <c r="E111" s="114"/>
      <c r="F111" s="114"/>
      <c r="G111" s="114"/>
      <c r="H111" s="114"/>
    </row>
    <row r="112" spans="2:8">
      <c r="B112" s="114"/>
      <c r="C112" s="114"/>
      <c r="D112" s="114"/>
      <c r="E112" s="114"/>
      <c r="F112" s="114"/>
      <c r="G112" s="114"/>
      <c r="H112" s="114"/>
    </row>
    <row r="113" spans="2:8">
      <c r="B113" s="114"/>
      <c r="C113" s="114"/>
      <c r="D113" s="114"/>
      <c r="E113" s="114"/>
      <c r="F113" s="114"/>
      <c r="G113" s="114"/>
      <c r="H113" s="114"/>
    </row>
    <row r="114" spans="2:8">
      <c r="B114" s="114"/>
      <c r="C114" s="114"/>
      <c r="D114" s="114"/>
      <c r="E114" s="114"/>
      <c r="F114" s="114"/>
      <c r="G114" s="114"/>
      <c r="H114" s="114"/>
    </row>
    <row r="115" spans="2:8">
      <c r="B115" s="114"/>
      <c r="C115" s="114"/>
      <c r="D115" s="114"/>
      <c r="E115" s="114"/>
      <c r="F115" s="114"/>
      <c r="G115" s="114"/>
      <c r="H115" s="114"/>
    </row>
    <row r="116" spans="2:8">
      <c r="B116" s="114"/>
      <c r="C116" s="114"/>
      <c r="D116" s="114"/>
      <c r="E116" s="114"/>
      <c r="F116" s="114"/>
      <c r="G116" s="114"/>
      <c r="H116" s="114"/>
    </row>
    <row r="117" spans="2:8">
      <c r="B117" s="114"/>
      <c r="C117" s="114"/>
      <c r="D117" s="114"/>
      <c r="E117" s="114"/>
      <c r="F117" s="114"/>
      <c r="G117" s="114"/>
      <c r="H117" s="114"/>
    </row>
    <row r="118" spans="2:8">
      <c r="B118" s="114"/>
      <c r="C118" s="114"/>
      <c r="D118" s="114"/>
      <c r="E118" s="114"/>
      <c r="F118" s="114"/>
      <c r="G118" s="114"/>
      <c r="H118" s="114"/>
    </row>
    <row r="119" spans="2:8">
      <c r="B119" s="114"/>
      <c r="C119" s="114"/>
      <c r="D119" s="114"/>
      <c r="E119" s="114"/>
      <c r="F119" s="114"/>
      <c r="G119" s="114"/>
      <c r="H119" s="114"/>
    </row>
    <row r="120" spans="2:8">
      <c r="B120" s="114"/>
      <c r="C120" s="114"/>
      <c r="D120" s="114"/>
      <c r="E120" s="114"/>
      <c r="F120" s="114"/>
      <c r="G120" s="114"/>
      <c r="H120" s="114"/>
    </row>
    <row r="121" spans="2:8">
      <c r="B121" s="114"/>
      <c r="C121" s="114"/>
      <c r="D121" s="114"/>
      <c r="E121" s="114"/>
      <c r="F121" s="114"/>
      <c r="G121" s="114"/>
      <c r="H121" s="114"/>
    </row>
    <row r="122" spans="2:8">
      <c r="B122" s="114"/>
      <c r="C122" s="114"/>
      <c r="D122" s="114"/>
      <c r="E122" s="114"/>
      <c r="F122" s="114"/>
      <c r="G122" s="114"/>
      <c r="H122" s="114"/>
    </row>
    <row r="123" spans="2:8">
      <c r="B123" s="114"/>
      <c r="C123" s="114"/>
      <c r="D123" s="114"/>
      <c r="E123" s="114"/>
      <c r="F123" s="114"/>
      <c r="G123" s="114"/>
      <c r="H123" s="114"/>
    </row>
    <row r="124" spans="2:8">
      <c r="B124" s="114"/>
      <c r="C124" s="114"/>
      <c r="D124" s="114"/>
      <c r="E124" s="114"/>
      <c r="F124" s="114"/>
      <c r="G124" s="114"/>
      <c r="H124" s="114"/>
    </row>
    <row r="125" spans="2:8">
      <c r="B125" s="114"/>
      <c r="C125" s="114"/>
      <c r="D125" s="114"/>
      <c r="E125" s="114"/>
      <c r="F125" s="114"/>
      <c r="G125" s="114"/>
      <c r="H125" s="114"/>
    </row>
    <row r="126" spans="2:8">
      <c r="B126" s="114"/>
      <c r="C126" s="114"/>
      <c r="D126" s="114"/>
      <c r="E126" s="114"/>
      <c r="F126" s="114"/>
      <c r="G126" s="114"/>
      <c r="H126" s="114"/>
    </row>
    <row r="127" spans="2:8">
      <c r="B127" s="114"/>
      <c r="C127" s="114"/>
      <c r="D127" s="114"/>
      <c r="E127" s="114"/>
      <c r="F127" s="114"/>
      <c r="G127" s="114"/>
      <c r="H127" s="114"/>
    </row>
    <row r="128" spans="2:8">
      <c r="B128" s="114"/>
      <c r="C128" s="114"/>
      <c r="D128" s="114"/>
      <c r="E128" s="114"/>
      <c r="F128" s="114"/>
      <c r="G128" s="114"/>
      <c r="H128" s="114"/>
    </row>
    <row r="129" spans="2:8">
      <c r="B129" s="114"/>
      <c r="C129" s="114"/>
      <c r="D129" s="114"/>
      <c r="E129" s="114"/>
      <c r="F129" s="114"/>
      <c r="G129" s="114"/>
      <c r="H129" s="114"/>
    </row>
    <row r="130" spans="2:8">
      <c r="B130" s="114"/>
      <c r="C130" s="114"/>
      <c r="D130" s="114"/>
      <c r="E130" s="114"/>
      <c r="F130" s="114"/>
      <c r="G130" s="114"/>
      <c r="H130" s="114"/>
    </row>
    <row r="131" spans="2:8">
      <c r="B131" s="114"/>
      <c r="C131" s="114"/>
      <c r="D131" s="114"/>
      <c r="E131" s="114"/>
      <c r="F131" s="114"/>
      <c r="G131" s="114"/>
      <c r="H131" s="114"/>
    </row>
    <row r="132" spans="2:8">
      <c r="B132" s="114"/>
      <c r="C132" s="114"/>
      <c r="D132" s="114"/>
      <c r="E132" s="114"/>
      <c r="F132" s="114"/>
      <c r="G132" s="114"/>
      <c r="H132" s="114"/>
    </row>
    <row r="133" spans="2:8">
      <c r="B133" s="114"/>
      <c r="C133" s="114"/>
      <c r="D133" s="114"/>
      <c r="E133" s="114"/>
      <c r="F133" s="114"/>
      <c r="G133" s="114"/>
      <c r="H133" s="114"/>
    </row>
    <row r="134" spans="2:8">
      <c r="B134" s="114"/>
      <c r="C134" s="114"/>
      <c r="D134" s="114"/>
      <c r="E134" s="114"/>
      <c r="F134" s="114"/>
      <c r="G134" s="114"/>
      <c r="H134" s="114"/>
    </row>
    <row r="135" spans="2:8">
      <c r="B135" s="114"/>
      <c r="C135" s="114"/>
      <c r="D135" s="114"/>
      <c r="E135" s="114"/>
      <c r="F135" s="114"/>
      <c r="G135" s="114"/>
      <c r="H135" s="114"/>
    </row>
    <row r="136" spans="2:8">
      <c r="B136" s="114"/>
      <c r="C136" s="114"/>
      <c r="D136" s="114"/>
      <c r="E136" s="114"/>
      <c r="F136" s="114"/>
      <c r="G136" s="114"/>
      <c r="H136" s="114"/>
    </row>
    <row r="137" spans="2:8">
      <c r="B137" s="114"/>
      <c r="C137" s="114"/>
      <c r="D137" s="114"/>
      <c r="E137" s="114"/>
      <c r="F137" s="114"/>
      <c r="G137" s="114"/>
      <c r="H137" s="114"/>
    </row>
    <row r="138" spans="2:8">
      <c r="B138" s="114"/>
      <c r="C138" s="114"/>
      <c r="D138" s="114"/>
      <c r="E138" s="114"/>
      <c r="F138" s="114"/>
      <c r="G138" s="114"/>
      <c r="H138" s="114"/>
    </row>
    <row r="139" spans="2:8">
      <c r="B139" s="114"/>
      <c r="C139" s="114"/>
      <c r="D139" s="114"/>
      <c r="E139" s="114"/>
      <c r="F139" s="114"/>
      <c r="G139" s="114"/>
      <c r="H139" s="114"/>
    </row>
    <row r="140" spans="2:8">
      <c r="B140" s="114"/>
      <c r="C140" s="114"/>
      <c r="D140" s="114"/>
      <c r="E140" s="114"/>
      <c r="F140" s="114"/>
      <c r="G140" s="114"/>
      <c r="H140" s="114"/>
    </row>
    <row r="141" spans="2:8">
      <c r="B141" s="114"/>
      <c r="C141" s="114"/>
      <c r="D141" s="114"/>
      <c r="E141" s="114"/>
      <c r="F141" s="114"/>
      <c r="G141" s="114"/>
      <c r="H141" s="114"/>
    </row>
    <row r="142" spans="2:8">
      <c r="B142" s="114"/>
      <c r="C142" s="114"/>
      <c r="D142" s="114"/>
      <c r="E142" s="114"/>
      <c r="F142" s="114"/>
      <c r="G142" s="114"/>
      <c r="H142" s="114"/>
    </row>
    <row r="143" spans="2:8">
      <c r="B143" s="114"/>
      <c r="C143" s="114"/>
      <c r="D143" s="114"/>
      <c r="E143" s="114"/>
      <c r="F143" s="114"/>
      <c r="G143" s="114"/>
      <c r="H143" s="114"/>
    </row>
    <row r="144" spans="2:8">
      <c r="B144" s="114"/>
      <c r="C144" s="114"/>
      <c r="D144" s="114"/>
      <c r="E144" s="114"/>
      <c r="F144" s="114"/>
      <c r="G144" s="114"/>
      <c r="H144" s="114"/>
    </row>
    <row r="145" spans="2:8">
      <c r="B145" s="114"/>
      <c r="C145" s="114"/>
      <c r="D145" s="114"/>
      <c r="E145" s="114"/>
      <c r="F145" s="114"/>
      <c r="G145" s="114"/>
      <c r="H145" s="114"/>
    </row>
    <row r="146" spans="2:8">
      <c r="B146" s="114"/>
      <c r="C146" s="114"/>
      <c r="D146" s="114"/>
      <c r="E146" s="114"/>
      <c r="F146" s="114"/>
      <c r="G146" s="114"/>
      <c r="H146" s="114"/>
    </row>
    <row r="147" spans="2:8">
      <c r="B147" s="114"/>
      <c r="C147" s="114"/>
      <c r="D147" s="114"/>
      <c r="E147" s="114"/>
      <c r="F147" s="114"/>
      <c r="G147" s="114"/>
      <c r="H147" s="114"/>
    </row>
    <row r="148" spans="2:8">
      <c r="B148" s="114"/>
      <c r="C148" s="114"/>
      <c r="D148" s="114"/>
      <c r="E148" s="114"/>
      <c r="F148" s="114"/>
      <c r="G148" s="114"/>
      <c r="H148" s="114"/>
    </row>
    <row r="149" spans="2:8">
      <c r="B149" s="114"/>
      <c r="C149" s="114"/>
      <c r="D149" s="114"/>
      <c r="E149" s="114"/>
      <c r="F149" s="114"/>
      <c r="G149" s="114"/>
      <c r="H149" s="114"/>
    </row>
    <row r="150" spans="2:8">
      <c r="B150" s="114"/>
      <c r="C150" s="114"/>
      <c r="D150" s="114"/>
      <c r="E150" s="114"/>
      <c r="F150" s="114"/>
      <c r="G150" s="114"/>
      <c r="H150" s="114"/>
    </row>
    <row r="151" spans="2:8">
      <c r="B151" s="114"/>
      <c r="C151" s="114"/>
      <c r="D151" s="114"/>
      <c r="E151" s="114"/>
      <c r="F151" s="114"/>
      <c r="G151" s="114"/>
      <c r="H151" s="114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2:J43"/>
  <sheetViews>
    <sheetView workbookViewId="0">
      <selection activeCell="B4" sqref="B4"/>
    </sheetView>
  </sheetViews>
  <sheetFormatPr defaultColWidth="9" defaultRowHeight="15"/>
  <cols>
    <col min="2" max="2" width="5" style="190" customWidth="1"/>
    <col min="3" max="3" width="21.2857142857143" style="408" customWidth="1"/>
    <col min="4" max="4" width="30.1428571428571" style="186" customWidth="1"/>
    <col min="5" max="5" width="21.2857142857143" style="190" customWidth="1"/>
    <col min="6" max="6" width="10.4285714285714" style="433" customWidth="1"/>
    <col min="7" max="7" width="12.5714285714286" customWidth="1"/>
    <col min="8" max="8" width="15.2857142857143" customWidth="1"/>
    <col min="9" max="9" width="10.1428571428571" customWidth="1"/>
    <col min="10" max="10" width="10.7142857142857" customWidth="1"/>
    <col min="11" max="11" width="14.5714285714286" customWidth="1"/>
    <col min="12" max="12" width="12.1428571428571" customWidth="1"/>
    <col min="13" max="13" width="12" customWidth="1"/>
  </cols>
  <sheetData>
    <row r="2" ht="28.5" spans="3:4">
      <c r="C2" s="434" t="s">
        <v>11</v>
      </c>
      <c r="D2" s="411"/>
    </row>
    <row r="3" ht="15.75" spans="2:10">
      <c r="B3" s="412" t="s">
        <v>2</v>
      </c>
      <c r="C3" s="413" t="s">
        <v>5</v>
      </c>
      <c r="D3" s="414" t="s">
        <v>62</v>
      </c>
      <c r="E3" s="415"/>
      <c r="F3" s="416" t="s">
        <v>7</v>
      </c>
      <c r="G3" s="416" t="s">
        <v>63</v>
      </c>
      <c r="H3" s="197"/>
      <c r="I3" s="197"/>
      <c r="J3" s="197"/>
    </row>
    <row r="4" spans="2:9">
      <c r="B4" s="199"/>
      <c r="C4" s="418"/>
      <c r="D4" s="424"/>
      <c r="E4" s="420"/>
      <c r="F4" s="196"/>
      <c r="G4" s="228"/>
      <c r="H4" s="228"/>
      <c r="I4" s="228"/>
    </row>
    <row r="5" spans="2:9">
      <c r="B5" s="199"/>
      <c r="C5" s="418"/>
      <c r="D5" s="425"/>
      <c r="E5" s="420"/>
      <c r="F5" s="196"/>
      <c r="G5" s="134"/>
      <c r="H5" s="101"/>
      <c r="I5" s="101"/>
    </row>
    <row r="6" spans="2:9">
      <c r="B6" s="199"/>
      <c r="C6" s="418"/>
      <c r="D6" s="424"/>
      <c r="E6" s="420"/>
      <c r="F6" s="196"/>
      <c r="G6" s="134"/>
      <c r="H6" s="101"/>
      <c r="I6" s="101"/>
    </row>
    <row r="7" spans="2:9">
      <c r="B7" s="199"/>
      <c r="C7" s="418"/>
      <c r="D7" s="423"/>
      <c r="E7" s="420"/>
      <c r="F7" s="196"/>
      <c r="G7" s="134"/>
      <c r="H7" s="101"/>
      <c r="I7" s="101"/>
    </row>
    <row r="8" spans="2:10">
      <c r="B8" s="199"/>
      <c r="C8" s="418"/>
      <c r="D8" s="424"/>
      <c r="E8" s="420"/>
      <c r="F8" s="430">
        <f>SUM(F4:F7)</f>
        <v>0</v>
      </c>
      <c r="G8" s="435"/>
      <c r="H8" s="435"/>
      <c r="I8" s="199"/>
      <c r="J8" s="197"/>
    </row>
    <row r="9" spans="2:10">
      <c r="B9" s="199"/>
      <c r="C9" s="418"/>
      <c r="D9" s="424"/>
      <c r="E9" s="420"/>
      <c r="F9" s="436"/>
      <c r="G9" s="435"/>
      <c r="H9" s="435"/>
      <c r="I9" s="199"/>
      <c r="J9" s="197"/>
    </row>
    <row r="10" spans="2:10">
      <c r="B10" s="199"/>
      <c r="C10" s="418"/>
      <c r="D10" s="425"/>
      <c r="E10" s="420"/>
      <c r="F10" s="436"/>
      <c r="G10" s="435"/>
      <c r="H10" s="435"/>
      <c r="I10" s="199"/>
      <c r="J10" s="197"/>
    </row>
    <row r="11" spans="2:10">
      <c r="B11" s="199"/>
      <c r="C11" s="418"/>
      <c r="D11" s="424"/>
      <c r="E11" s="420"/>
      <c r="F11" s="436"/>
      <c r="G11" s="435"/>
      <c r="H11" s="435"/>
      <c r="I11" s="199"/>
      <c r="J11" s="197"/>
    </row>
    <row r="12" spans="2:10">
      <c r="B12" s="199"/>
      <c r="C12" s="418"/>
      <c r="D12" s="422"/>
      <c r="E12" s="420"/>
      <c r="F12" s="436"/>
      <c r="G12" s="435"/>
      <c r="H12" s="435"/>
      <c r="I12" s="199"/>
      <c r="J12" s="197"/>
    </row>
    <row r="13" spans="2:10">
      <c r="B13" s="199"/>
      <c r="C13" s="418"/>
      <c r="D13" s="426"/>
      <c r="E13" s="420"/>
      <c r="F13" s="436"/>
      <c r="G13" s="435"/>
      <c r="H13" s="435"/>
      <c r="I13" s="199"/>
      <c r="J13" s="197"/>
    </row>
    <row r="14" spans="2:10">
      <c r="B14" s="199"/>
      <c r="C14" s="418"/>
      <c r="D14" s="425"/>
      <c r="E14" s="420"/>
      <c r="F14" s="436"/>
      <c r="G14" s="435"/>
      <c r="H14" s="435"/>
      <c r="I14" s="199"/>
      <c r="J14" s="197"/>
    </row>
    <row r="15" spans="2:10">
      <c r="B15" s="199"/>
      <c r="C15" s="418"/>
      <c r="D15" s="422"/>
      <c r="E15" s="420"/>
      <c r="F15" s="436"/>
      <c r="G15" s="435"/>
      <c r="H15" s="435"/>
      <c r="I15" s="199"/>
      <c r="J15" s="197"/>
    </row>
    <row r="16" spans="2:10">
      <c r="B16" s="199"/>
      <c r="C16" s="418"/>
      <c r="D16" s="425"/>
      <c r="E16" s="420"/>
      <c r="F16" s="436"/>
      <c r="G16" s="435"/>
      <c r="H16" s="435"/>
      <c r="I16" s="199"/>
      <c r="J16" s="197"/>
    </row>
    <row r="17" spans="2:10">
      <c r="B17" s="199"/>
      <c r="C17" s="418"/>
      <c r="D17" s="424"/>
      <c r="E17" s="420"/>
      <c r="F17" s="436"/>
      <c r="G17" s="435"/>
      <c r="H17" s="435"/>
      <c r="I17" s="199"/>
      <c r="J17" s="197"/>
    </row>
    <row r="18" spans="2:10">
      <c r="B18" s="199"/>
      <c r="C18" s="418"/>
      <c r="D18" s="424"/>
      <c r="E18" s="420"/>
      <c r="F18" s="436"/>
      <c r="G18" s="435"/>
      <c r="H18" s="435"/>
      <c r="I18" s="199"/>
      <c r="J18" s="197"/>
    </row>
    <row r="19" spans="2:10">
      <c r="B19" s="199"/>
      <c r="C19" s="418"/>
      <c r="D19" s="424"/>
      <c r="E19" s="420"/>
      <c r="F19" s="436"/>
      <c r="G19" s="435"/>
      <c r="H19" s="435"/>
      <c r="I19" s="199"/>
      <c r="J19" s="197"/>
    </row>
    <row r="20" spans="2:10">
      <c r="B20" s="199"/>
      <c r="C20" s="418"/>
      <c r="D20" s="424"/>
      <c r="E20" s="420"/>
      <c r="F20" s="436"/>
      <c r="G20" s="435"/>
      <c r="H20" s="435"/>
      <c r="I20" s="199"/>
      <c r="J20" s="197"/>
    </row>
    <row r="21" spans="2:10">
      <c r="B21" s="199"/>
      <c r="C21" s="418"/>
      <c r="D21" s="424"/>
      <c r="E21" s="420"/>
      <c r="F21" s="436"/>
      <c r="G21" s="435"/>
      <c r="H21" s="435"/>
      <c r="I21" s="199"/>
      <c r="J21" s="197"/>
    </row>
    <row r="22" spans="2:10">
      <c r="B22" s="199"/>
      <c r="C22" s="418"/>
      <c r="D22" s="423"/>
      <c r="E22" s="420"/>
      <c r="F22" s="436"/>
      <c r="G22" s="435"/>
      <c r="H22" s="435"/>
      <c r="I22" s="199"/>
      <c r="J22" s="197"/>
    </row>
    <row r="23" spans="2:10">
      <c r="B23" s="199"/>
      <c r="C23" s="418"/>
      <c r="D23" s="423"/>
      <c r="E23" s="420"/>
      <c r="F23" s="436"/>
      <c r="G23" s="435"/>
      <c r="H23" s="435"/>
      <c r="I23" s="199"/>
      <c r="J23" s="197"/>
    </row>
    <row r="24" spans="2:10">
      <c r="B24" s="197"/>
      <c r="C24" s="197"/>
      <c r="D24" s="197"/>
      <c r="E24" s="197"/>
      <c r="F24" s="196"/>
      <c r="G24" s="284"/>
      <c r="H24" s="197"/>
      <c r="I24" s="197"/>
      <c r="J24" s="197"/>
    </row>
    <row r="25" spans="2:10">
      <c r="B25" s="197"/>
      <c r="C25" s="197"/>
      <c r="D25" s="197"/>
      <c r="E25" s="197"/>
      <c r="F25" s="197"/>
      <c r="G25" s="284"/>
      <c r="H25" s="197"/>
      <c r="I25" s="197"/>
      <c r="J25" s="197"/>
    </row>
    <row r="26" spans="2:10">
      <c r="B26" s="193"/>
      <c r="C26" s="413"/>
      <c r="D26" s="203"/>
      <c r="E26" s="193"/>
      <c r="F26" s="196"/>
      <c r="G26" s="196"/>
      <c r="H26" s="196"/>
      <c r="I26" s="421"/>
      <c r="J26" s="197"/>
    </row>
    <row r="27" ht="18.75" spans="2:10">
      <c r="B27" s="429"/>
      <c r="C27" s="413"/>
      <c r="D27" s="431"/>
      <c r="E27" s="201"/>
      <c r="F27" s="204"/>
      <c r="G27" s="204"/>
      <c r="H27" s="204"/>
      <c r="I27" s="421"/>
      <c r="J27" s="197"/>
    </row>
    <row r="28" spans="2:10">
      <c r="B28" s="193"/>
      <c r="C28" s="413"/>
      <c r="D28" s="203"/>
      <c r="E28" s="420"/>
      <c r="F28" s="196"/>
      <c r="G28" s="228"/>
      <c r="H28" s="228"/>
      <c r="I28" s="192"/>
      <c r="J28" s="197"/>
    </row>
    <row r="29" spans="2:10">
      <c r="B29" s="193"/>
      <c r="C29" s="413"/>
      <c r="D29" s="203"/>
      <c r="E29" s="420"/>
      <c r="F29" s="196"/>
      <c r="G29" s="228"/>
      <c r="H29" s="228"/>
      <c r="I29" s="192"/>
      <c r="J29" s="197"/>
    </row>
    <row r="30" spans="2:10">
      <c r="B30" s="193"/>
      <c r="C30" s="413"/>
      <c r="D30" s="203"/>
      <c r="E30" s="420"/>
      <c r="F30" s="196"/>
      <c r="G30" s="228"/>
      <c r="H30" s="228"/>
      <c r="I30" s="192"/>
      <c r="J30" s="197"/>
    </row>
    <row r="31" spans="2:10">
      <c r="B31" s="193"/>
      <c r="C31" s="413"/>
      <c r="D31" s="203"/>
      <c r="E31" s="420"/>
      <c r="F31" s="196"/>
      <c r="G31" s="228"/>
      <c r="H31" s="228"/>
      <c r="I31" s="192"/>
      <c r="J31" s="197"/>
    </row>
    <row r="32" spans="2:10">
      <c r="B32" s="193"/>
      <c r="C32" s="413"/>
      <c r="D32" s="203"/>
      <c r="E32" s="420"/>
      <c r="F32" s="196"/>
      <c r="G32" s="193"/>
      <c r="H32" s="228"/>
      <c r="I32" s="192"/>
      <c r="J32" s="197"/>
    </row>
    <row r="33" ht="15.75" spans="2:10">
      <c r="B33" s="193"/>
      <c r="C33" s="413"/>
      <c r="D33" s="414"/>
      <c r="E33" s="193"/>
      <c r="F33" s="196"/>
      <c r="G33" s="228"/>
      <c r="H33" s="228"/>
      <c r="I33" s="192"/>
      <c r="J33" s="197"/>
    </row>
    <row r="34" spans="2:10">
      <c r="B34" s="193"/>
      <c r="C34" s="413"/>
      <c r="D34" s="203"/>
      <c r="E34" s="193"/>
      <c r="F34" s="196"/>
      <c r="G34" s="228"/>
      <c r="H34" s="228"/>
      <c r="I34" s="192"/>
      <c r="J34" s="197"/>
    </row>
    <row r="35" ht="15.75" spans="2:10">
      <c r="B35" s="193"/>
      <c r="C35" s="413"/>
      <c r="D35" s="203"/>
      <c r="E35" s="193"/>
      <c r="F35" s="196"/>
      <c r="G35" s="417"/>
      <c r="H35" s="417"/>
      <c r="I35" s="192"/>
      <c r="J35" s="197"/>
    </row>
    <row r="36" ht="15.75" spans="2:10">
      <c r="B36" s="429"/>
      <c r="C36" s="413"/>
      <c r="D36" s="414"/>
      <c r="E36" s="415"/>
      <c r="F36" s="416"/>
      <c r="G36" s="196"/>
      <c r="H36" s="421"/>
      <c r="I36" s="197"/>
      <c r="J36" s="197"/>
    </row>
    <row r="37" spans="2:10">
      <c r="B37" s="193"/>
      <c r="C37" s="413"/>
      <c r="D37" s="203"/>
      <c r="E37" s="420"/>
      <c r="F37" s="196"/>
      <c r="G37" s="228"/>
      <c r="H37" s="228"/>
      <c r="I37" s="192"/>
      <c r="J37" s="197"/>
    </row>
    <row r="38" spans="2:10">
      <c r="B38" s="193"/>
      <c r="C38" s="413"/>
      <c r="D38" s="203"/>
      <c r="E38" s="420"/>
      <c r="F38" s="196"/>
      <c r="G38" s="228"/>
      <c r="H38" s="228"/>
      <c r="I38" s="192"/>
      <c r="J38" s="197"/>
    </row>
    <row r="39" spans="2:10">
      <c r="B39" s="193"/>
      <c r="C39" s="413"/>
      <c r="D39" s="203"/>
      <c r="E39" s="420"/>
      <c r="F39" s="196"/>
      <c r="G39" s="228"/>
      <c r="H39" s="228"/>
      <c r="I39" s="192"/>
      <c r="J39" s="197"/>
    </row>
    <row r="40" spans="2:10">
      <c r="B40" s="193"/>
      <c r="C40" s="413"/>
      <c r="D40" s="203"/>
      <c r="E40" s="420"/>
      <c r="F40" s="196"/>
      <c r="G40" s="228"/>
      <c r="H40" s="228"/>
      <c r="I40" s="192"/>
      <c r="J40" s="197"/>
    </row>
    <row r="41" spans="2:10">
      <c r="B41" s="193"/>
      <c r="C41" s="413"/>
      <c r="D41" s="203"/>
      <c r="E41" s="420"/>
      <c r="F41" s="196"/>
      <c r="G41" s="228"/>
      <c r="H41" s="228"/>
      <c r="I41" s="192"/>
      <c r="J41" s="197"/>
    </row>
    <row r="42" spans="2:9">
      <c r="B42" s="193"/>
      <c r="C42" s="413"/>
      <c r="D42" s="203"/>
      <c r="E42" s="420"/>
      <c r="F42" s="196"/>
      <c r="G42" s="228"/>
      <c r="H42" s="228"/>
      <c r="I42" s="228"/>
    </row>
    <row r="43" spans="2:10">
      <c r="B43" s="193"/>
      <c r="C43" s="413"/>
      <c r="D43" s="203"/>
      <c r="E43" s="193"/>
      <c r="F43" s="196"/>
      <c r="G43" s="196"/>
      <c r="H43" s="421"/>
      <c r="I43" s="197"/>
      <c r="J43" s="197"/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M150"/>
  <sheetViews>
    <sheetView workbookViewId="0">
      <selection activeCell="D8" sqref="D8"/>
    </sheetView>
  </sheetViews>
  <sheetFormatPr defaultColWidth="9.14285714285714" defaultRowHeight="18.75"/>
  <cols>
    <col min="1" max="1" width="9.14285714285714" style="114"/>
    <col min="2" max="2" width="11.1428571428571" style="115" customWidth="1"/>
    <col min="3" max="3" width="16.7142857142857" style="185" customWidth="1"/>
    <col min="4" max="4" width="24.5714285714286" style="186" customWidth="1"/>
    <col min="5" max="5" width="9.57142857142857" style="115" customWidth="1"/>
    <col min="6" max="6" width="12.1428571428571" style="187" customWidth="1"/>
    <col min="7" max="7" width="22.1428571428571" style="187" customWidth="1"/>
    <col min="8" max="8" width="14.8571428571429" style="188" customWidth="1"/>
    <col min="9" max="9" width="13.4285714285714" style="114" customWidth="1"/>
    <col min="10" max="10" width="10.7142857142857" style="114" customWidth="1"/>
    <col min="11" max="11" width="14.5714285714286" style="114" customWidth="1"/>
    <col min="12" max="12" width="12.1428571428571" style="114" customWidth="1"/>
    <col min="13" max="13" width="12" style="114" customWidth="1"/>
    <col min="14" max="14" width="8.85714285714286" style="114" customWidth="1"/>
    <col min="15" max="16384" width="9.14285714285714" style="114"/>
  </cols>
  <sheetData>
    <row r="2" ht="21" spans="2:3">
      <c r="B2" s="200" t="s">
        <v>711</v>
      </c>
      <c r="C2" s="185" t="s">
        <v>641</v>
      </c>
    </row>
    <row r="3" spans="2:9">
      <c r="B3" s="201" t="s">
        <v>2</v>
      </c>
      <c r="C3" s="202" t="s">
        <v>5</v>
      </c>
      <c r="D3" s="203" t="s">
        <v>62</v>
      </c>
      <c r="E3" s="201" t="s">
        <v>6</v>
      </c>
      <c r="F3" s="204" t="s">
        <v>7</v>
      </c>
      <c r="G3" s="144" t="s">
        <v>642</v>
      </c>
      <c r="H3" s="204" t="s">
        <v>63</v>
      </c>
      <c r="I3" s="152"/>
    </row>
    <row r="4" ht="21" spans="2:13">
      <c r="B4" s="143"/>
      <c r="C4" s="143" t="s">
        <v>717</v>
      </c>
      <c r="D4" s="205" t="s">
        <v>711</v>
      </c>
      <c r="E4" s="206" t="s">
        <v>718</v>
      </c>
      <c r="F4" s="207"/>
      <c r="G4" s="208"/>
      <c r="H4" s="209">
        <v>24958</v>
      </c>
      <c r="I4" s="143"/>
      <c r="J4" s="211">
        <v>42781</v>
      </c>
      <c r="K4" s="212">
        <v>2110100205626</v>
      </c>
      <c r="L4" s="91">
        <v>4301</v>
      </c>
      <c r="M4" s="91" t="s">
        <v>719</v>
      </c>
    </row>
    <row r="5" ht="21" spans="2:13">
      <c r="B5" s="143"/>
      <c r="C5" s="143"/>
      <c r="D5" s="205"/>
      <c r="E5" s="143"/>
      <c r="F5" s="210"/>
      <c r="G5" s="208"/>
      <c r="H5" s="158"/>
      <c r="I5" s="143"/>
      <c r="J5" s="158"/>
      <c r="K5" s="213"/>
      <c r="L5" s="143"/>
      <c r="M5" s="214"/>
    </row>
    <row r="6" ht="21" spans="2:13">
      <c r="B6" s="143"/>
      <c r="C6" s="143"/>
      <c r="D6" s="205"/>
      <c r="E6" s="143"/>
      <c r="F6" s="210"/>
      <c r="G6" s="208"/>
      <c r="H6" s="158"/>
      <c r="I6" s="143"/>
      <c r="J6" s="158"/>
      <c r="K6" s="213"/>
      <c r="L6" s="143"/>
      <c r="M6" s="214"/>
    </row>
    <row r="7" ht="21" spans="2:13">
      <c r="B7" s="143"/>
      <c r="C7" s="143"/>
      <c r="D7" s="205"/>
      <c r="E7" s="143"/>
      <c r="F7" s="210"/>
      <c r="G7" s="208"/>
      <c r="H7" s="158"/>
      <c r="I7" s="143"/>
      <c r="J7" s="158"/>
      <c r="K7" s="213"/>
      <c r="L7" s="143"/>
      <c r="M7" s="214"/>
    </row>
    <row r="8" ht="21" spans="2:13">
      <c r="B8" s="143"/>
      <c r="C8" s="143"/>
      <c r="D8" s="205"/>
      <c r="E8" s="143"/>
      <c r="F8" s="210"/>
      <c r="G8" s="208"/>
      <c r="H8" s="158"/>
      <c r="I8" s="143"/>
      <c r="J8" s="158"/>
      <c r="K8" s="213"/>
      <c r="L8" s="143"/>
      <c r="M8" s="214"/>
    </row>
    <row r="9" ht="21" spans="2:13">
      <c r="B9" s="143"/>
      <c r="C9" s="143"/>
      <c r="D9" s="205"/>
      <c r="E9" s="143"/>
      <c r="F9" s="210"/>
      <c r="G9" s="208"/>
      <c r="H9" s="158"/>
      <c r="I9" s="143"/>
      <c r="J9" s="158"/>
      <c r="K9" s="213"/>
      <c r="L9" s="143"/>
      <c r="M9" s="214"/>
    </row>
    <row r="10" ht="21" spans="2:13">
      <c r="B10" s="143"/>
      <c r="C10" s="143"/>
      <c r="D10" s="205"/>
      <c r="E10" s="143"/>
      <c r="F10" s="210"/>
      <c r="G10" s="208"/>
      <c r="H10" s="158"/>
      <c r="I10" s="143"/>
      <c r="J10" s="158"/>
      <c r="K10" s="213"/>
      <c r="L10" s="143"/>
      <c r="M10" s="214"/>
    </row>
    <row r="11" ht="21" spans="2:13">
      <c r="B11" s="143"/>
      <c r="C11" s="143"/>
      <c r="D11" s="205"/>
      <c r="E11" s="143"/>
      <c r="F11" s="210"/>
      <c r="G11" s="208"/>
      <c r="H11" s="158"/>
      <c r="I11" s="143"/>
      <c r="J11" s="158"/>
      <c r="K11" s="213"/>
      <c r="L11" s="143"/>
      <c r="M11" s="214"/>
    </row>
    <row r="12" ht="21" spans="2:13">
      <c r="B12" s="143"/>
      <c r="C12" s="143"/>
      <c r="D12" s="205"/>
      <c r="E12" s="143"/>
      <c r="F12" s="210"/>
      <c r="G12" s="208"/>
      <c r="H12" s="158"/>
      <c r="I12" s="143"/>
      <c r="J12" s="158"/>
      <c r="K12" s="213"/>
      <c r="L12" s="143"/>
      <c r="M12" s="214"/>
    </row>
    <row r="13" ht="21" spans="2:13">
      <c r="B13" s="143"/>
      <c r="C13" s="143"/>
      <c r="D13" s="205"/>
      <c r="E13" s="143"/>
      <c r="F13" s="210"/>
      <c r="G13" s="208"/>
      <c r="H13" s="158"/>
      <c r="I13" s="143"/>
      <c r="J13" s="158"/>
      <c r="K13" s="213"/>
      <c r="L13" s="143"/>
      <c r="M13" s="214"/>
    </row>
    <row r="15" spans="2:8">
      <c r="B15" s="114"/>
      <c r="C15" s="114"/>
      <c r="D15" s="114"/>
      <c r="E15" s="114"/>
      <c r="F15" s="114"/>
      <c r="G15" s="114"/>
      <c r="H15" s="114"/>
    </row>
    <row r="16" spans="2:8">
      <c r="B16" s="114"/>
      <c r="C16" s="114"/>
      <c r="D16" s="114"/>
      <c r="E16" s="114"/>
      <c r="F16" s="114"/>
      <c r="G16" s="114"/>
      <c r="H16" s="114"/>
    </row>
    <row r="17" spans="2:8">
      <c r="B17" s="114"/>
      <c r="C17" s="114"/>
      <c r="D17" s="114"/>
      <c r="E17" s="114"/>
      <c r="F17" s="114"/>
      <c r="G17" s="114"/>
      <c r="H17" s="114"/>
    </row>
    <row r="18" spans="2:8">
      <c r="B18" s="114"/>
      <c r="C18" s="114"/>
      <c r="D18" s="114"/>
      <c r="E18" s="114"/>
      <c r="F18" s="114"/>
      <c r="G18" s="114"/>
      <c r="H18" s="114"/>
    </row>
    <row r="19" spans="2:8">
      <c r="B19" s="114"/>
      <c r="C19" s="114"/>
      <c r="D19" s="114"/>
      <c r="E19" s="114"/>
      <c r="F19" s="114"/>
      <c r="G19" s="114"/>
      <c r="H19" s="114"/>
    </row>
    <row r="20" spans="2:8">
      <c r="B20" s="114"/>
      <c r="C20" s="114"/>
      <c r="D20" s="114"/>
      <c r="E20" s="114"/>
      <c r="F20" s="114"/>
      <c r="G20" s="114"/>
      <c r="H20" s="114"/>
    </row>
    <row r="21" spans="2:8">
      <c r="B21" s="114"/>
      <c r="C21" s="114"/>
      <c r="D21" s="114"/>
      <c r="E21" s="114"/>
      <c r="F21" s="114"/>
      <c r="G21" s="114"/>
      <c r="H21" s="114"/>
    </row>
    <row r="22" spans="2:8">
      <c r="B22" s="114"/>
      <c r="C22" s="114"/>
      <c r="D22" s="114"/>
      <c r="E22" s="114"/>
      <c r="F22" s="114"/>
      <c r="G22" s="114"/>
      <c r="H22" s="114"/>
    </row>
    <row r="23" spans="2:8">
      <c r="B23" s="114"/>
      <c r="C23" s="114"/>
      <c r="D23" s="114"/>
      <c r="E23" s="114"/>
      <c r="F23" s="114"/>
      <c r="G23" s="114"/>
      <c r="H23" s="114"/>
    </row>
    <row r="24" spans="2:8">
      <c r="B24" s="114"/>
      <c r="C24" s="114"/>
      <c r="D24" s="114"/>
      <c r="E24" s="114"/>
      <c r="F24" s="114"/>
      <c r="G24" s="114"/>
      <c r="H24" s="114"/>
    </row>
    <row r="25" spans="2:8">
      <c r="B25" s="114"/>
      <c r="C25" s="114"/>
      <c r="D25" s="114"/>
      <c r="E25" s="114"/>
      <c r="F25" s="114"/>
      <c r="G25" s="114"/>
      <c r="H25" s="114"/>
    </row>
    <row r="26" spans="2:8">
      <c r="B26" s="114"/>
      <c r="C26" s="114"/>
      <c r="D26" s="114"/>
      <c r="E26" s="114"/>
      <c r="F26" s="114"/>
      <c r="G26" s="114"/>
      <c r="H26" s="114"/>
    </row>
    <row r="27" spans="2:8">
      <c r="B27" s="114"/>
      <c r="C27" s="114"/>
      <c r="D27" s="114"/>
      <c r="E27" s="114"/>
      <c r="F27" s="114"/>
      <c r="G27" s="114"/>
      <c r="H27" s="114"/>
    </row>
    <row r="28" spans="2:8">
      <c r="B28" s="114"/>
      <c r="C28" s="114"/>
      <c r="D28" s="114"/>
      <c r="E28" s="114"/>
      <c r="F28" s="114"/>
      <c r="G28" s="114"/>
      <c r="H28" s="114"/>
    </row>
    <row r="29" spans="2:8">
      <c r="B29" s="114"/>
      <c r="C29" s="114"/>
      <c r="D29" s="114"/>
      <c r="E29" s="114"/>
      <c r="F29" s="114"/>
      <c r="G29" s="114"/>
      <c r="H29" s="114"/>
    </row>
    <row r="30" spans="2:8">
      <c r="B30" s="114"/>
      <c r="C30" s="114"/>
      <c r="D30" s="114"/>
      <c r="E30" s="114"/>
      <c r="F30" s="114"/>
      <c r="G30" s="114"/>
      <c r="H30" s="114"/>
    </row>
    <row r="31" spans="2:8">
      <c r="B31" s="114"/>
      <c r="C31" s="114"/>
      <c r="D31" s="114"/>
      <c r="E31" s="114"/>
      <c r="F31" s="114"/>
      <c r="G31" s="114"/>
      <c r="H31" s="114"/>
    </row>
    <row r="32" spans="2:8">
      <c r="B32" s="114"/>
      <c r="C32" s="114"/>
      <c r="D32" s="114"/>
      <c r="E32" s="114"/>
      <c r="F32" s="114"/>
      <c r="G32" s="114"/>
      <c r="H32" s="114"/>
    </row>
    <row r="33" spans="2:8">
      <c r="B33" s="114"/>
      <c r="C33" s="114"/>
      <c r="D33" s="114"/>
      <c r="E33" s="114"/>
      <c r="F33" s="114"/>
      <c r="G33" s="114"/>
      <c r="H33" s="114"/>
    </row>
    <row r="34" spans="2:8">
      <c r="B34" s="114"/>
      <c r="C34" s="114"/>
      <c r="D34" s="114"/>
      <c r="E34" s="114"/>
      <c r="F34" s="114"/>
      <c r="G34" s="114"/>
      <c r="H34" s="114"/>
    </row>
    <row r="35" spans="2:8">
      <c r="B35" s="114"/>
      <c r="C35" s="114"/>
      <c r="D35" s="114"/>
      <c r="E35" s="114"/>
      <c r="F35" s="114"/>
      <c r="G35" s="114"/>
      <c r="H35" s="114"/>
    </row>
    <row r="36" spans="2:8">
      <c r="B36" s="114"/>
      <c r="C36" s="114"/>
      <c r="D36" s="114"/>
      <c r="E36" s="114"/>
      <c r="F36" s="114"/>
      <c r="G36" s="114"/>
      <c r="H36" s="114"/>
    </row>
    <row r="37" spans="2:8">
      <c r="B37" s="114"/>
      <c r="C37" s="114"/>
      <c r="D37" s="114"/>
      <c r="E37" s="114"/>
      <c r="F37" s="114"/>
      <c r="G37" s="114"/>
      <c r="H37" s="114"/>
    </row>
    <row r="38" spans="2:8">
      <c r="B38" s="114"/>
      <c r="C38" s="114"/>
      <c r="D38" s="114"/>
      <c r="E38" s="114"/>
      <c r="F38" s="114"/>
      <c r="G38" s="114"/>
      <c r="H38" s="114"/>
    </row>
    <row r="39" spans="2:8">
      <c r="B39" s="114"/>
      <c r="C39" s="114"/>
      <c r="D39" s="114"/>
      <c r="E39" s="114"/>
      <c r="F39" s="114"/>
      <c r="G39" s="114"/>
      <c r="H39" s="114"/>
    </row>
    <row r="40" spans="2:8">
      <c r="B40" s="114"/>
      <c r="C40" s="114"/>
      <c r="D40" s="114"/>
      <c r="E40" s="114"/>
      <c r="F40" s="114"/>
      <c r="G40" s="114"/>
      <c r="H40" s="114"/>
    </row>
    <row r="41" spans="2:8">
      <c r="B41" s="114"/>
      <c r="C41" s="114"/>
      <c r="D41" s="114"/>
      <c r="E41" s="114"/>
      <c r="F41" s="114"/>
      <c r="G41" s="114"/>
      <c r="H41" s="114"/>
    </row>
    <row r="42" spans="2:8">
      <c r="B42" s="114"/>
      <c r="C42" s="114"/>
      <c r="D42" s="114"/>
      <c r="E42" s="114"/>
      <c r="F42" s="114"/>
      <c r="G42" s="114"/>
      <c r="H42" s="114"/>
    </row>
    <row r="43" spans="2:8">
      <c r="B43" s="114"/>
      <c r="C43" s="114"/>
      <c r="D43" s="114"/>
      <c r="E43" s="114"/>
      <c r="F43" s="114"/>
      <c r="G43" s="114"/>
      <c r="H43" s="114"/>
    </row>
    <row r="44" spans="2:8">
      <c r="B44" s="114"/>
      <c r="C44" s="114"/>
      <c r="D44" s="114"/>
      <c r="E44" s="114"/>
      <c r="F44" s="114"/>
      <c r="G44" s="114"/>
      <c r="H44" s="114"/>
    </row>
    <row r="45" spans="2:8">
      <c r="B45" s="114"/>
      <c r="C45" s="114"/>
      <c r="D45" s="114"/>
      <c r="E45" s="114"/>
      <c r="F45" s="114"/>
      <c r="G45" s="114"/>
      <c r="H45" s="114"/>
    </row>
    <row r="46" spans="2:8">
      <c r="B46" s="114"/>
      <c r="C46" s="114"/>
      <c r="D46" s="114"/>
      <c r="E46" s="114"/>
      <c r="F46" s="114"/>
      <c r="G46" s="114"/>
      <c r="H46" s="114"/>
    </row>
    <row r="47" spans="2:8">
      <c r="B47" s="114"/>
      <c r="C47" s="114"/>
      <c r="D47" s="114"/>
      <c r="E47" s="114"/>
      <c r="F47" s="114"/>
      <c r="G47" s="114"/>
      <c r="H47" s="114"/>
    </row>
    <row r="48" spans="2:8">
      <c r="B48" s="114"/>
      <c r="C48" s="114"/>
      <c r="D48" s="114"/>
      <c r="E48" s="114"/>
      <c r="F48" s="114"/>
      <c r="G48" s="114"/>
      <c r="H48" s="114"/>
    </row>
    <row r="49" spans="2:8">
      <c r="B49" s="114"/>
      <c r="C49" s="114"/>
      <c r="D49" s="114"/>
      <c r="E49" s="114"/>
      <c r="F49" s="114"/>
      <c r="G49" s="114"/>
      <c r="H49" s="114"/>
    </row>
    <row r="50" spans="2:8">
      <c r="B50" s="114"/>
      <c r="C50" s="114"/>
      <c r="D50" s="114"/>
      <c r="E50" s="114"/>
      <c r="F50" s="114"/>
      <c r="G50" s="114"/>
      <c r="H50" s="114"/>
    </row>
    <row r="51" spans="2:8">
      <c r="B51" s="114"/>
      <c r="C51" s="114"/>
      <c r="D51" s="114"/>
      <c r="E51" s="114"/>
      <c r="F51" s="114"/>
      <c r="G51" s="114"/>
      <c r="H51" s="114"/>
    </row>
    <row r="52" spans="2:8">
      <c r="B52" s="114"/>
      <c r="C52" s="114"/>
      <c r="D52" s="114"/>
      <c r="E52" s="114"/>
      <c r="F52" s="114"/>
      <c r="G52" s="114"/>
      <c r="H52" s="114"/>
    </row>
    <row r="53" spans="2:8">
      <c r="B53" s="114"/>
      <c r="C53" s="114"/>
      <c r="D53" s="114"/>
      <c r="E53" s="114"/>
      <c r="F53" s="114"/>
      <c r="G53" s="114"/>
      <c r="H53" s="114"/>
    </row>
    <row r="54" spans="2:8">
      <c r="B54" s="114"/>
      <c r="C54" s="114"/>
      <c r="D54" s="114"/>
      <c r="E54" s="114"/>
      <c r="F54" s="114"/>
      <c r="G54" s="114"/>
      <c r="H54" s="114"/>
    </row>
    <row r="55" spans="2:8">
      <c r="B55" s="114"/>
      <c r="C55" s="114"/>
      <c r="D55" s="114"/>
      <c r="E55" s="114"/>
      <c r="F55" s="114"/>
      <c r="G55" s="114"/>
      <c r="H55" s="114"/>
    </row>
    <row r="56" spans="2:8">
      <c r="B56" s="114"/>
      <c r="C56" s="114"/>
      <c r="D56" s="114"/>
      <c r="E56" s="114"/>
      <c r="F56" s="114"/>
      <c r="G56" s="114"/>
      <c r="H56" s="114"/>
    </row>
    <row r="57" spans="2:8">
      <c r="B57" s="114"/>
      <c r="C57" s="114"/>
      <c r="D57" s="114"/>
      <c r="E57" s="114"/>
      <c r="F57" s="114"/>
      <c r="G57" s="114"/>
      <c r="H57" s="114"/>
    </row>
    <row r="58" spans="2:8">
      <c r="B58" s="114"/>
      <c r="C58" s="114"/>
      <c r="D58" s="114"/>
      <c r="E58" s="114"/>
      <c r="F58" s="114"/>
      <c r="G58" s="114"/>
      <c r="H58" s="114"/>
    </row>
    <row r="59" spans="2:8">
      <c r="B59" s="114"/>
      <c r="C59" s="114"/>
      <c r="D59" s="114"/>
      <c r="E59" s="114"/>
      <c r="F59" s="114"/>
      <c r="G59" s="114"/>
      <c r="H59" s="114"/>
    </row>
    <row r="60" spans="2:8">
      <c r="B60" s="114"/>
      <c r="C60" s="114"/>
      <c r="D60" s="114"/>
      <c r="E60" s="114"/>
      <c r="F60" s="114"/>
      <c r="G60" s="114"/>
      <c r="H60" s="114"/>
    </row>
    <row r="61" spans="2:8">
      <c r="B61" s="114"/>
      <c r="C61" s="114"/>
      <c r="D61" s="114"/>
      <c r="E61" s="114"/>
      <c r="F61" s="114"/>
      <c r="G61" s="114"/>
      <c r="H61" s="114"/>
    </row>
    <row r="62" spans="2:8">
      <c r="B62" s="114"/>
      <c r="C62" s="114"/>
      <c r="D62" s="114"/>
      <c r="E62" s="114"/>
      <c r="F62" s="114"/>
      <c r="G62" s="114"/>
      <c r="H62" s="114"/>
    </row>
    <row r="63" spans="2:8">
      <c r="B63" s="114"/>
      <c r="C63" s="114"/>
      <c r="D63" s="114"/>
      <c r="E63" s="114"/>
      <c r="F63" s="114"/>
      <c r="G63" s="114"/>
      <c r="H63" s="114"/>
    </row>
    <row r="64" spans="2:8">
      <c r="B64" s="114"/>
      <c r="C64" s="114"/>
      <c r="D64" s="114"/>
      <c r="E64" s="114"/>
      <c r="F64" s="114"/>
      <c r="G64" s="114"/>
      <c r="H64" s="114"/>
    </row>
    <row r="65" spans="2:8">
      <c r="B65" s="114"/>
      <c r="C65" s="114"/>
      <c r="D65" s="114"/>
      <c r="E65" s="114"/>
      <c r="F65" s="114"/>
      <c r="G65" s="114"/>
      <c r="H65" s="114"/>
    </row>
    <row r="66" spans="2:8">
      <c r="B66" s="114"/>
      <c r="C66" s="114"/>
      <c r="D66" s="114"/>
      <c r="E66" s="114"/>
      <c r="F66" s="114"/>
      <c r="G66" s="114"/>
      <c r="H66" s="114"/>
    </row>
    <row r="67" spans="2:8">
      <c r="B67" s="114"/>
      <c r="C67" s="114"/>
      <c r="D67" s="114"/>
      <c r="E67" s="114"/>
      <c r="F67" s="114"/>
      <c r="G67" s="114"/>
      <c r="H67" s="114"/>
    </row>
    <row r="68" spans="2:8">
      <c r="B68" s="114"/>
      <c r="C68" s="114"/>
      <c r="D68" s="114"/>
      <c r="E68" s="114"/>
      <c r="F68" s="114"/>
      <c r="G68" s="114"/>
      <c r="H68" s="114"/>
    </row>
    <row r="69" spans="2:8">
      <c r="B69" s="114"/>
      <c r="C69" s="114"/>
      <c r="D69" s="114"/>
      <c r="E69" s="114"/>
      <c r="F69" s="114"/>
      <c r="G69" s="114"/>
      <c r="H69" s="114"/>
    </row>
    <row r="70" spans="2:8">
      <c r="B70" s="114"/>
      <c r="C70" s="114"/>
      <c r="D70" s="114"/>
      <c r="E70" s="114"/>
      <c r="F70" s="114"/>
      <c r="G70" s="114"/>
      <c r="H70" s="114"/>
    </row>
    <row r="71" spans="2:8">
      <c r="B71" s="114"/>
      <c r="C71" s="114"/>
      <c r="D71" s="114"/>
      <c r="E71" s="114"/>
      <c r="F71" s="114"/>
      <c r="G71" s="114"/>
      <c r="H71" s="114"/>
    </row>
    <row r="72" spans="2:8">
      <c r="B72" s="114"/>
      <c r="C72" s="114"/>
      <c r="D72" s="114"/>
      <c r="E72" s="114"/>
      <c r="F72" s="114"/>
      <c r="G72" s="114"/>
      <c r="H72" s="114"/>
    </row>
    <row r="73" spans="2:8">
      <c r="B73" s="114"/>
      <c r="C73" s="114"/>
      <c r="D73" s="114"/>
      <c r="E73" s="114"/>
      <c r="F73" s="114"/>
      <c r="G73" s="114"/>
      <c r="H73" s="114"/>
    </row>
    <row r="74" spans="2:8">
      <c r="B74" s="114"/>
      <c r="C74" s="114"/>
      <c r="D74" s="114"/>
      <c r="E74" s="114"/>
      <c r="F74" s="114"/>
      <c r="G74" s="114"/>
      <c r="H74" s="114"/>
    </row>
    <row r="75" spans="2:8">
      <c r="B75" s="114"/>
      <c r="C75" s="114"/>
      <c r="D75" s="114"/>
      <c r="E75" s="114"/>
      <c r="F75" s="114"/>
      <c r="G75" s="114"/>
      <c r="H75" s="114"/>
    </row>
    <row r="76" spans="2:8">
      <c r="B76" s="114"/>
      <c r="C76" s="114"/>
      <c r="D76" s="114"/>
      <c r="E76" s="114"/>
      <c r="F76" s="114"/>
      <c r="G76" s="114"/>
      <c r="H76" s="114"/>
    </row>
    <row r="77" spans="2:8">
      <c r="B77" s="114"/>
      <c r="C77" s="114"/>
      <c r="D77" s="114"/>
      <c r="E77" s="114"/>
      <c r="F77" s="114"/>
      <c r="G77" s="114"/>
      <c r="H77" s="114"/>
    </row>
    <row r="78" spans="2:8">
      <c r="B78" s="114"/>
      <c r="C78" s="114"/>
      <c r="D78" s="114"/>
      <c r="E78" s="114"/>
      <c r="F78" s="114"/>
      <c r="G78" s="114"/>
      <c r="H78" s="114"/>
    </row>
    <row r="79" spans="2:8">
      <c r="B79" s="114"/>
      <c r="C79" s="114"/>
      <c r="D79" s="114"/>
      <c r="E79" s="114"/>
      <c r="F79" s="114"/>
      <c r="G79" s="114"/>
      <c r="H79" s="114"/>
    </row>
    <row r="80" spans="2:8">
      <c r="B80" s="114"/>
      <c r="C80" s="114"/>
      <c r="D80" s="114"/>
      <c r="E80" s="114"/>
      <c r="F80" s="114"/>
      <c r="G80" s="114"/>
      <c r="H80" s="114"/>
    </row>
    <row r="81" spans="2:8">
      <c r="B81" s="114"/>
      <c r="C81" s="114"/>
      <c r="D81" s="114"/>
      <c r="E81" s="114"/>
      <c r="F81" s="114"/>
      <c r="G81" s="114"/>
      <c r="H81" s="114"/>
    </row>
    <row r="82" spans="2:8">
      <c r="B82" s="114"/>
      <c r="C82" s="114"/>
      <c r="D82" s="114"/>
      <c r="E82" s="114"/>
      <c r="F82" s="114"/>
      <c r="G82" s="114"/>
      <c r="H82" s="114"/>
    </row>
    <row r="83" spans="2:8">
      <c r="B83" s="114"/>
      <c r="C83" s="114"/>
      <c r="D83" s="114"/>
      <c r="E83" s="114"/>
      <c r="F83" s="114"/>
      <c r="G83" s="114"/>
      <c r="H83" s="114"/>
    </row>
    <row r="84" spans="2:8">
      <c r="B84" s="114"/>
      <c r="C84" s="114"/>
      <c r="D84" s="114"/>
      <c r="E84" s="114"/>
      <c r="F84" s="114"/>
      <c r="G84" s="114"/>
      <c r="H84" s="114"/>
    </row>
    <row r="85" spans="2:8">
      <c r="B85" s="114"/>
      <c r="C85" s="114"/>
      <c r="D85" s="114"/>
      <c r="E85" s="114"/>
      <c r="F85" s="114"/>
      <c r="G85" s="114"/>
      <c r="H85" s="114"/>
    </row>
    <row r="86" spans="2:8">
      <c r="B86" s="114"/>
      <c r="C86" s="114"/>
      <c r="D86" s="114"/>
      <c r="E86" s="114"/>
      <c r="F86" s="114"/>
      <c r="G86" s="114"/>
      <c r="H86" s="114"/>
    </row>
    <row r="87" spans="2:8">
      <c r="B87" s="114"/>
      <c r="C87" s="114"/>
      <c r="D87" s="114"/>
      <c r="E87" s="114"/>
      <c r="F87" s="114"/>
      <c r="G87" s="114"/>
      <c r="H87" s="114"/>
    </row>
    <row r="88" spans="2:8">
      <c r="B88" s="114"/>
      <c r="C88" s="114"/>
      <c r="D88" s="114"/>
      <c r="E88" s="114"/>
      <c r="F88" s="114"/>
      <c r="G88" s="114"/>
      <c r="H88" s="114"/>
    </row>
    <row r="89" spans="2:8">
      <c r="B89" s="114"/>
      <c r="C89" s="114"/>
      <c r="D89" s="114"/>
      <c r="E89" s="114"/>
      <c r="F89" s="114"/>
      <c r="G89" s="114"/>
      <c r="H89" s="114"/>
    </row>
    <row r="90" spans="2:8">
      <c r="B90" s="114"/>
      <c r="C90" s="114"/>
      <c r="D90" s="114"/>
      <c r="E90" s="114"/>
      <c r="F90" s="114"/>
      <c r="G90" s="114"/>
      <c r="H90" s="114"/>
    </row>
    <row r="91" spans="2:8">
      <c r="B91" s="114"/>
      <c r="C91" s="114"/>
      <c r="D91" s="114"/>
      <c r="E91" s="114"/>
      <c r="F91" s="114"/>
      <c r="G91" s="114"/>
      <c r="H91" s="114"/>
    </row>
    <row r="92" spans="2:8">
      <c r="B92" s="114"/>
      <c r="C92" s="114"/>
      <c r="D92" s="114"/>
      <c r="E92" s="114"/>
      <c r="F92" s="114"/>
      <c r="G92" s="114"/>
      <c r="H92" s="114"/>
    </row>
    <row r="93" spans="2:8">
      <c r="B93" s="114"/>
      <c r="C93" s="114"/>
      <c r="D93" s="114"/>
      <c r="E93" s="114"/>
      <c r="F93" s="114"/>
      <c r="G93" s="114"/>
      <c r="H93" s="114"/>
    </row>
    <row r="94" spans="2:8">
      <c r="B94" s="114"/>
      <c r="C94" s="114"/>
      <c r="D94" s="114"/>
      <c r="E94" s="114"/>
      <c r="F94" s="114"/>
      <c r="G94" s="114"/>
      <c r="H94" s="114"/>
    </row>
    <row r="95" spans="2:8">
      <c r="B95" s="114"/>
      <c r="C95" s="114"/>
      <c r="D95" s="114"/>
      <c r="E95" s="114"/>
      <c r="F95" s="114"/>
      <c r="G95" s="114"/>
      <c r="H95" s="114"/>
    </row>
    <row r="96" spans="2:8">
      <c r="B96" s="114"/>
      <c r="C96" s="114"/>
      <c r="D96" s="114"/>
      <c r="E96" s="114"/>
      <c r="F96" s="114"/>
      <c r="G96" s="114"/>
      <c r="H96" s="114"/>
    </row>
    <row r="97" spans="2:8">
      <c r="B97" s="114"/>
      <c r="C97" s="114"/>
      <c r="D97" s="114"/>
      <c r="E97" s="114"/>
      <c r="F97" s="114"/>
      <c r="G97" s="114"/>
      <c r="H97" s="114"/>
    </row>
    <row r="98" spans="2:8">
      <c r="B98" s="114"/>
      <c r="C98" s="114"/>
      <c r="D98" s="114"/>
      <c r="E98" s="114"/>
      <c r="F98" s="114"/>
      <c r="G98" s="114"/>
      <c r="H98" s="114"/>
    </row>
    <row r="99" spans="2:8">
      <c r="B99" s="114"/>
      <c r="C99" s="114"/>
      <c r="D99" s="114"/>
      <c r="E99" s="114"/>
      <c r="F99" s="114"/>
      <c r="G99" s="114"/>
      <c r="H99" s="114"/>
    </row>
    <row r="100" spans="2:8">
      <c r="B100" s="114"/>
      <c r="C100" s="114"/>
      <c r="D100" s="114"/>
      <c r="E100" s="114"/>
      <c r="F100" s="114"/>
      <c r="G100" s="114"/>
      <c r="H100" s="114"/>
    </row>
    <row r="101" spans="2:8">
      <c r="B101" s="114"/>
      <c r="C101" s="114"/>
      <c r="D101" s="114"/>
      <c r="E101" s="114"/>
      <c r="F101" s="114"/>
      <c r="G101" s="114"/>
      <c r="H101" s="114"/>
    </row>
    <row r="102" spans="2:8">
      <c r="B102" s="114"/>
      <c r="C102" s="114"/>
      <c r="D102" s="114"/>
      <c r="E102" s="114"/>
      <c r="F102" s="114"/>
      <c r="G102" s="114"/>
      <c r="H102" s="114"/>
    </row>
    <row r="103" spans="2:8">
      <c r="B103" s="114"/>
      <c r="C103" s="114"/>
      <c r="D103" s="114"/>
      <c r="E103" s="114"/>
      <c r="F103" s="114"/>
      <c r="G103" s="114"/>
      <c r="H103" s="114"/>
    </row>
    <row r="104" spans="2:8">
      <c r="B104" s="114"/>
      <c r="C104" s="114"/>
      <c r="D104" s="114"/>
      <c r="E104" s="114"/>
      <c r="F104" s="114"/>
      <c r="G104" s="114"/>
      <c r="H104" s="114"/>
    </row>
    <row r="105" spans="2:8">
      <c r="B105" s="114"/>
      <c r="C105" s="114"/>
      <c r="D105" s="114"/>
      <c r="E105" s="114"/>
      <c r="F105" s="114"/>
      <c r="G105" s="114"/>
      <c r="H105" s="114"/>
    </row>
    <row r="106" spans="2:8">
      <c r="B106" s="114"/>
      <c r="C106" s="114"/>
      <c r="D106" s="114"/>
      <c r="E106" s="114"/>
      <c r="F106" s="114"/>
      <c r="G106" s="114"/>
      <c r="H106" s="114"/>
    </row>
    <row r="107" spans="2:8">
      <c r="B107" s="114"/>
      <c r="C107" s="114"/>
      <c r="D107" s="114"/>
      <c r="E107" s="114"/>
      <c r="F107" s="114"/>
      <c r="G107" s="114"/>
      <c r="H107" s="114"/>
    </row>
    <row r="108" spans="2:8">
      <c r="B108" s="114"/>
      <c r="C108" s="114"/>
      <c r="D108" s="114"/>
      <c r="E108" s="114"/>
      <c r="F108" s="114"/>
      <c r="G108" s="114"/>
      <c r="H108" s="114"/>
    </row>
    <row r="109" spans="2:8">
      <c r="B109" s="114"/>
      <c r="C109" s="114"/>
      <c r="D109" s="114"/>
      <c r="E109" s="114"/>
      <c r="F109" s="114"/>
      <c r="G109" s="114"/>
      <c r="H109" s="114"/>
    </row>
    <row r="110" spans="2:8">
      <c r="B110" s="114"/>
      <c r="C110" s="114"/>
      <c r="D110" s="114"/>
      <c r="E110" s="114"/>
      <c r="F110" s="114"/>
      <c r="G110" s="114"/>
      <c r="H110" s="114"/>
    </row>
    <row r="111" spans="2:8">
      <c r="B111" s="114"/>
      <c r="C111" s="114"/>
      <c r="D111" s="114"/>
      <c r="E111" s="114"/>
      <c r="F111" s="114"/>
      <c r="G111" s="114"/>
      <c r="H111" s="114"/>
    </row>
    <row r="112" spans="2:8">
      <c r="B112" s="114"/>
      <c r="C112" s="114"/>
      <c r="D112" s="114"/>
      <c r="E112" s="114"/>
      <c r="F112" s="114"/>
      <c r="G112" s="114"/>
      <c r="H112" s="114"/>
    </row>
    <row r="113" spans="2:8">
      <c r="B113" s="114"/>
      <c r="C113" s="114"/>
      <c r="D113" s="114"/>
      <c r="E113" s="114"/>
      <c r="F113" s="114"/>
      <c r="G113" s="114"/>
      <c r="H113" s="114"/>
    </row>
    <row r="114" spans="2:8">
      <c r="B114" s="114"/>
      <c r="C114" s="114"/>
      <c r="D114" s="114"/>
      <c r="E114" s="114"/>
      <c r="F114" s="114"/>
      <c r="G114" s="114"/>
      <c r="H114" s="114"/>
    </row>
    <row r="115" spans="2:8">
      <c r="B115" s="114"/>
      <c r="C115" s="114"/>
      <c r="D115" s="114"/>
      <c r="E115" s="114"/>
      <c r="F115" s="114"/>
      <c r="G115" s="114"/>
      <c r="H115" s="114"/>
    </row>
    <row r="116" spans="2:8">
      <c r="B116" s="114"/>
      <c r="C116" s="114"/>
      <c r="D116" s="114"/>
      <c r="E116" s="114"/>
      <c r="F116" s="114"/>
      <c r="G116" s="114"/>
      <c r="H116" s="114"/>
    </row>
    <row r="117" spans="2:8">
      <c r="B117" s="114"/>
      <c r="C117" s="114"/>
      <c r="D117" s="114"/>
      <c r="E117" s="114"/>
      <c r="F117" s="114"/>
      <c r="G117" s="114"/>
      <c r="H117" s="114"/>
    </row>
    <row r="118" spans="2:8">
      <c r="B118" s="114"/>
      <c r="C118" s="114"/>
      <c r="D118" s="114"/>
      <c r="E118" s="114"/>
      <c r="F118" s="114"/>
      <c r="G118" s="114"/>
      <c r="H118" s="114"/>
    </row>
    <row r="119" spans="2:8">
      <c r="B119" s="114"/>
      <c r="C119" s="114"/>
      <c r="D119" s="114"/>
      <c r="E119" s="114"/>
      <c r="F119" s="114"/>
      <c r="G119" s="114"/>
      <c r="H119" s="114"/>
    </row>
    <row r="120" spans="2:8">
      <c r="B120" s="114"/>
      <c r="C120" s="114"/>
      <c r="D120" s="114"/>
      <c r="E120" s="114"/>
      <c r="F120" s="114"/>
      <c r="G120" s="114"/>
      <c r="H120" s="114"/>
    </row>
    <row r="121" spans="2:8">
      <c r="B121" s="114"/>
      <c r="C121" s="114"/>
      <c r="D121" s="114"/>
      <c r="E121" s="114"/>
      <c r="F121" s="114"/>
      <c r="G121" s="114"/>
      <c r="H121" s="114"/>
    </row>
    <row r="122" spans="2:8">
      <c r="B122" s="114"/>
      <c r="C122" s="114"/>
      <c r="D122" s="114"/>
      <c r="E122" s="114"/>
      <c r="F122" s="114"/>
      <c r="G122" s="114"/>
      <c r="H122" s="114"/>
    </row>
    <row r="123" spans="2:8">
      <c r="B123" s="114"/>
      <c r="C123" s="114"/>
      <c r="D123" s="114"/>
      <c r="E123" s="114"/>
      <c r="F123" s="114"/>
      <c r="G123" s="114"/>
      <c r="H123" s="114"/>
    </row>
    <row r="124" spans="2:8">
      <c r="B124" s="114"/>
      <c r="C124" s="114"/>
      <c r="D124" s="114"/>
      <c r="E124" s="114"/>
      <c r="F124" s="114"/>
      <c r="G124" s="114"/>
      <c r="H124" s="114"/>
    </row>
    <row r="125" spans="2:8">
      <c r="B125" s="114"/>
      <c r="C125" s="114"/>
      <c r="D125" s="114"/>
      <c r="E125" s="114"/>
      <c r="F125" s="114"/>
      <c r="G125" s="114"/>
      <c r="H125" s="114"/>
    </row>
    <row r="126" spans="2:8">
      <c r="B126" s="114"/>
      <c r="C126" s="114"/>
      <c r="D126" s="114"/>
      <c r="E126" s="114"/>
      <c r="F126" s="114"/>
      <c r="G126" s="114"/>
      <c r="H126" s="114"/>
    </row>
    <row r="127" spans="2:8">
      <c r="B127" s="114"/>
      <c r="C127" s="114"/>
      <c r="D127" s="114"/>
      <c r="E127" s="114"/>
      <c r="F127" s="114"/>
      <c r="G127" s="114"/>
      <c r="H127" s="114"/>
    </row>
    <row r="128" spans="2:8">
      <c r="B128" s="114"/>
      <c r="C128" s="114"/>
      <c r="D128" s="114"/>
      <c r="E128" s="114"/>
      <c r="F128" s="114"/>
      <c r="G128" s="114"/>
      <c r="H128" s="114"/>
    </row>
    <row r="129" spans="2:8">
      <c r="B129" s="114"/>
      <c r="C129" s="114"/>
      <c r="D129" s="114"/>
      <c r="E129" s="114"/>
      <c r="F129" s="114"/>
      <c r="G129" s="114"/>
      <c r="H129" s="114"/>
    </row>
    <row r="130" spans="2:8">
      <c r="B130" s="114"/>
      <c r="C130" s="114"/>
      <c r="D130" s="114"/>
      <c r="E130" s="114"/>
      <c r="F130" s="114"/>
      <c r="G130" s="114"/>
      <c r="H130" s="114"/>
    </row>
    <row r="131" spans="2:8">
      <c r="B131" s="114"/>
      <c r="C131" s="114"/>
      <c r="D131" s="114"/>
      <c r="E131" s="114"/>
      <c r="F131" s="114"/>
      <c r="G131" s="114"/>
      <c r="H131" s="114"/>
    </row>
    <row r="132" spans="2:8">
      <c r="B132" s="114"/>
      <c r="C132" s="114"/>
      <c r="D132" s="114"/>
      <c r="E132" s="114"/>
      <c r="F132" s="114"/>
      <c r="G132" s="114"/>
      <c r="H132" s="114"/>
    </row>
    <row r="133" spans="2:8">
      <c r="B133" s="114"/>
      <c r="C133" s="114"/>
      <c r="D133" s="114"/>
      <c r="E133" s="114"/>
      <c r="F133" s="114"/>
      <c r="G133" s="114"/>
      <c r="H133" s="114"/>
    </row>
    <row r="134" spans="2:8">
      <c r="B134" s="114"/>
      <c r="C134" s="114"/>
      <c r="D134" s="114"/>
      <c r="E134" s="114"/>
      <c r="F134" s="114"/>
      <c r="G134" s="114"/>
      <c r="H134" s="114"/>
    </row>
    <row r="135" spans="2:8">
      <c r="B135" s="114"/>
      <c r="C135" s="114"/>
      <c r="D135" s="114"/>
      <c r="E135" s="114"/>
      <c r="F135" s="114"/>
      <c r="G135" s="114"/>
      <c r="H135" s="114"/>
    </row>
    <row r="136" spans="2:8">
      <c r="B136" s="114"/>
      <c r="C136" s="114"/>
      <c r="D136" s="114"/>
      <c r="E136" s="114"/>
      <c r="F136" s="114"/>
      <c r="G136" s="114"/>
      <c r="H136" s="114"/>
    </row>
    <row r="137" spans="2:8">
      <c r="B137" s="114"/>
      <c r="C137" s="114"/>
      <c r="D137" s="114"/>
      <c r="E137" s="114"/>
      <c r="F137" s="114"/>
      <c r="G137" s="114"/>
      <c r="H137" s="114"/>
    </row>
    <row r="138" spans="2:8">
      <c r="B138" s="114"/>
      <c r="C138" s="114"/>
      <c r="D138" s="114"/>
      <c r="E138" s="114"/>
      <c r="F138" s="114"/>
      <c r="G138" s="114"/>
      <c r="H138" s="114"/>
    </row>
    <row r="139" spans="2:8">
      <c r="B139" s="114"/>
      <c r="C139" s="114"/>
      <c r="D139" s="114"/>
      <c r="E139" s="114"/>
      <c r="F139" s="114"/>
      <c r="G139" s="114"/>
      <c r="H139" s="114"/>
    </row>
    <row r="140" spans="2:8">
      <c r="B140" s="114"/>
      <c r="C140" s="114"/>
      <c r="D140" s="114"/>
      <c r="E140" s="114"/>
      <c r="F140" s="114"/>
      <c r="G140" s="114"/>
      <c r="H140" s="114"/>
    </row>
    <row r="141" spans="2:8">
      <c r="B141" s="114"/>
      <c r="C141" s="114"/>
      <c r="D141" s="114"/>
      <c r="E141" s="114"/>
      <c r="F141" s="114"/>
      <c r="G141" s="114"/>
      <c r="H141" s="114"/>
    </row>
    <row r="142" spans="2:8">
      <c r="B142" s="114"/>
      <c r="C142" s="114"/>
      <c r="D142" s="114"/>
      <c r="E142" s="114"/>
      <c r="F142" s="114"/>
      <c r="G142" s="114"/>
      <c r="H142" s="114"/>
    </row>
    <row r="143" spans="2:8">
      <c r="B143" s="114"/>
      <c r="C143" s="114"/>
      <c r="D143" s="114"/>
      <c r="E143" s="114"/>
      <c r="F143" s="114"/>
      <c r="G143" s="114"/>
      <c r="H143" s="114"/>
    </row>
    <row r="144" spans="2:8">
      <c r="B144" s="114"/>
      <c r="C144" s="114"/>
      <c r="D144" s="114"/>
      <c r="E144" s="114"/>
      <c r="F144" s="114"/>
      <c r="G144" s="114"/>
      <c r="H144" s="114"/>
    </row>
    <row r="145" spans="2:8">
      <c r="B145" s="114"/>
      <c r="C145" s="114"/>
      <c r="D145" s="114"/>
      <c r="E145" s="114"/>
      <c r="F145" s="114"/>
      <c r="G145" s="114"/>
      <c r="H145" s="114"/>
    </row>
    <row r="146" spans="2:8">
      <c r="B146" s="114"/>
      <c r="C146" s="114"/>
      <c r="D146" s="114"/>
      <c r="E146" s="114"/>
      <c r="F146" s="114"/>
      <c r="G146" s="114"/>
      <c r="H146" s="114"/>
    </row>
    <row r="147" spans="2:8">
      <c r="B147" s="114"/>
      <c r="C147" s="114"/>
      <c r="D147" s="114"/>
      <c r="E147" s="114"/>
      <c r="F147" s="114"/>
      <c r="G147" s="114"/>
      <c r="H147" s="114"/>
    </row>
    <row r="148" spans="2:8">
      <c r="B148" s="114"/>
      <c r="C148" s="114"/>
      <c r="D148" s="114"/>
      <c r="E148" s="114"/>
      <c r="F148" s="114"/>
      <c r="G148" s="114"/>
      <c r="H148" s="114"/>
    </row>
    <row r="149" spans="2:8">
      <c r="B149" s="114"/>
      <c r="C149" s="114"/>
      <c r="D149" s="114"/>
      <c r="E149" s="114"/>
      <c r="F149" s="114"/>
      <c r="G149" s="114"/>
      <c r="H149" s="114"/>
    </row>
    <row r="150" spans="2:8">
      <c r="B150" s="114"/>
      <c r="C150" s="114"/>
      <c r="D150" s="114"/>
      <c r="E150" s="114"/>
      <c r="F150" s="114"/>
      <c r="G150" s="114"/>
      <c r="H150" s="114"/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B4:H145"/>
  <sheetViews>
    <sheetView workbookViewId="0">
      <selection activeCell="F9" sqref="F9"/>
    </sheetView>
  </sheetViews>
  <sheetFormatPr defaultColWidth="9.14285714285714" defaultRowHeight="18.75" outlineLevelCol="7"/>
  <cols>
    <col min="1" max="1" width="9.14285714285714" style="114"/>
    <col min="2" max="2" width="11.1428571428571" style="115" customWidth="1"/>
    <col min="3" max="3" width="20.5714285714286" style="185" customWidth="1"/>
    <col min="4" max="4" width="26.2857142857143" style="186" customWidth="1"/>
    <col min="5" max="5" width="9.57142857142857" style="115" customWidth="1"/>
    <col min="6" max="6" width="12.1428571428571" style="187" customWidth="1"/>
    <col min="7" max="7" width="22.1428571428571" style="187" customWidth="1"/>
    <col min="8" max="8" width="14.8571428571429" style="188" customWidth="1"/>
    <col min="9" max="9" width="13.4285714285714" style="114" customWidth="1"/>
    <col min="10" max="10" width="10.7142857142857" style="114" customWidth="1"/>
    <col min="11" max="11" width="14.5714285714286" style="114" customWidth="1"/>
    <col min="12" max="12" width="12.1428571428571" style="114" customWidth="1"/>
    <col min="13" max="13" width="12" style="114" customWidth="1"/>
    <col min="14" max="14" width="8.85714285714286" style="114" customWidth="1"/>
    <col min="15" max="16384" width="9.14285714285714" style="114"/>
  </cols>
  <sheetData>
    <row r="4" spans="2:8">
      <c r="B4" s="189" t="s">
        <v>720</v>
      </c>
      <c r="C4" s="190" t="s">
        <v>721</v>
      </c>
      <c r="D4"/>
      <c r="E4"/>
      <c r="F4"/>
      <c r="G4"/>
      <c r="H4"/>
    </row>
    <row r="5" spans="2:8">
      <c r="B5" s="191" t="s">
        <v>694</v>
      </c>
      <c r="C5" s="191" t="s">
        <v>695</v>
      </c>
      <c r="D5" s="191" t="s">
        <v>696</v>
      </c>
      <c r="E5" s="191" t="s">
        <v>652</v>
      </c>
      <c r="F5" s="192" t="s">
        <v>643</v>
      </c>
      <c r="G5" s="192" t="s">
        <v>652</v>
      </c>
      <c r="H5" s="192" t="s">
        <v>644</v>
      </c>
    </row>
    <row r="6" spans="2:8">
      <c r="B6" s="193">
        <v>1</v>
      </c>
      <c r="C6" s="194" t="s">
        <v>722</v>
      </c>
      <c r="D6" s="195" t="s">
        <v>236</v>
      </c>
      <c r="E6" s="196">
        <v>7259</v>
      </c>
      <c r="F6" s="197">
        <v>27017</v>
      </c>
      <c r="G6" s="197" t="s">
        <v>723</v>
      </c>
      <c r="H6" s="198">
        <v>43760</v>
      </c>
    </row>
    <row r="7" spans="2:8">
      <c r="B7" s="199"/>
      <c r="C7" s="191"/>
      <c r="D7" s="195"/>
      <c r="E7" s="196"/>
      <c r="F7" s="197"/>
      <c r="G7" s="197"/>
      <c r="H7" s="197"/>
    </row>
    <row r="8" spans="2:8">
      <c r="B8" s="192" t="s">
        <v>245</v>
      </c>
      <c r="C8" s="192"/>
      <c r="D8" s="192"/>
      <c r="E8" s="196">
        <f>SUM(E6:E7)</f>
        <v>7259</v>
      </c>
      <c r="F8" s="197"/>
      <c r="G8" s="197"/>
      <c r="H8" s="197"/>
    </row>
    <row r="10" spans="2:8">
      <c r="B10" s="114"/>
      <c r="C10" s="114"/>
      <c r="D10" s="114"/>
      <c r="E10" s="114"/>
      <c r="F10" s="114"/>
      <c r="G10" s="114"/>
      <c r="H10" s="114"/>
    </row>
    <row r="11" spans="2:8">
      <c r="B11" s="114"/>
      <c r="C11" s="114"/>
      <c r="D11" s="114"/>
      <c r="E11" s="114"/>
      <c r="F11" s="114"/>
      <c r="G11" s="114"/>
      <c r="H11" s="114"/>
    </row>
    <row r="12" spans="2:8">
      <c r="B12" s="114"/>
      <c r="C12" s="114"/>
      <c r="D12" s="114"/>
      <c r="E12" s="114"/>
      <c r="F12" s="114"/>
      <c r="G12" s="114"/>
      <c r="H12" s="114"/>
    </row>
    <row r="13" spans="2:8">
      <c r="B13" s="114"/>
      <c r="C13" s="114"/>
      <c r="D13" s="114"/>
      <c r="E13" s="114"/>
      <c r="F13" s="114"/>
      <c r="G13" s="114"/>
      <c r="H13" s="114"/>
    </row>
    <row r="14" spans="2:8">
      <c r="B14" s="114"/>
      <c r="C14" s="114"/>
      <c r="D14" s="114"/>
      <c r="E14" s="114"/>
      <c r="F14" s="114"/>
      <c r="G14" s="114"/>
      <c r="H14" s="114"/>
    </row>
    <row r="15" spans="2:8">
      <c r="B15" s="114"/>
      <c r="C15" s="114"/>
      <c r="D15" s="114"/>
      <c r="E15" s="114"/>
      <c r="F15" s="114"/>
      <c r="G15" s="114"/>
      <c r="H15" s="114"/>
    </row>
    <row r="16" spans="2:8">
      <c r="B16" s="114"/>
      <c r="C16" s="114"/>
      <c r="D16" s="114"/>
      <c r="E16" s="114"/>
      <c r="F16" s="114"/>
      <c r="G16" s="114"/>
      <c r="H16" s="114"/>
    </row>
    <row r="17" spans="2:8">
      <c r="B17" s="114"/>
      <c r="C17" s="114"/>
      <c r="D17" s="114"/>
      <c r="E17" s="114"/>
      <c r="F17" s="114"/>
      <c r="G17" s="114"/>
      <c r="H17" s="114"/>
    </row>
    <row r="18" spans="2:8">
      <c r="B18" s="114"/>
      <c r="C18" s="114"/>
      <c r="D18" s="114"/>
      <c r="E18" s="114"/>
      <c r="F18" s="114"/>
      <c r="G18" s="114"/>
      <c r="H18" s="114"/>
    </row>
    <row r="19" spans="2:8">
      <c r="B19" s="114"/>
      <c r="C19" s="114"/>
      <c r="D19" s="114"/>
      <c r="E19" s="114"/>
      <c r="F19" s="114"/>
      <c r="G19" s="114"/>
      <c r="H19" s="114"/>
    </row>
    <row r="20" spans="2:8">
      <c r="B20" s="114"/>
      <c r="C20" s="114"/>
      <c r="D20" s="114"/>
      <c r="E20" s="114"/>
      <c r="F20" s="114"/>
      <c r="G20" s="114"/>
      <c r="H20" s="114"/>
    </row>
    <row r="21" spans="2:8">
      <c r="B21" s="114"/>
      <c r="C21" s="114"/>
      <c r="D21" s="114"/>
      <c r="E21" s="114"/>
      <c r="F21" s="114"/>
      <c r="G21" s="114"/>
      <c r="H21" s="114"/>
    </row>
    <row r="22" spans="2:8">
      <c r="B22" s="114"/>
      <c r="C22" s="114"/>
      <c r="D22" s="114"/>
      <c r="E22" s="114"/>
      <c r="F22" s="114"/>
      <c r="G22" s="114"/>
      <c r="H22" s="114"/>
    </row>
    <row r="23" spans="2:8">
      <c r="B23" s="114"/>
      <c r="C23" s="114"/>
      <c r="D23" s="114"/>
      <c r="E23" s="114"/>
      <c r="F23" s="114"/>
      <c r="G23" s="114"/>
      <c r="H23" s="114"/>
    </row>
    <row r="24" spans="2:8">
      <c r="B24" s="114"/>
      <c r="C24" s="114"/>
      <c r="D24" s="114"/>
      <c r="E24" s="114"/>
      <c r="F24" s="114"/>
      <c r="G24" s="114"/>
      <c r="H24" s="114"/>
    </row>
    <row r="25" spans="2:8">
      <c r="B25" s="114"/>
      <c r="C25" s="114"/>
      <c r="D25" s="114"/>
      <c r="E25" s="114"/>
      <c r="F25" s="114"/>
      <c r="G25" s="114"/>
      <c r="H25" s="114"/>
    </row>
    <row r="26" spans="2:8">
      <c r="B26" s="114"/>
      <c r="C26" s="114"/>
      <c r="D26" s="114"/>
      <c r="E26" s="114"/>
      <c r="F26" s="114"/>
      <c r="G26" s="114"/>
      <c r="H26" s="114"/>
    </row>
    <row r="27" spans="2:8">
      <c r="B27" s="114"/>
      <c r="C27" s="114"/>
      <c r="D27" s="114"/>
      <c r="E27" s="114"/>
      <c r="F27" s="114"/>
      <c r="G27" s="114"/>
      <c r="H27" s="114"/>
    </row>
    <row r="28" spans="2:8">
      <c r="B28" s="114"/>
      <c r="C28" s="114"/>
      <c r="D28" s="114"/>
      <c r="E28" s="114"/>
      <c r="F28" s="114"/>
      <c r="G28" s="114"/>
      <c r="H28" s="114"/>
    </row>
    <row r="29" spans="2:8">
      <c r="B29" s="114"/>
      <c r="C29" s="114"/>
      <c r="D29" s="114"/>
      <c r="E29" s="114"/>
      <c r="F29" s="114"/>
      <c r="G29" s="114"/>
      <c r="H29" s="114"/>
    </row>
    <row r="30" spans="2:8">
      <c r="B30" s="114"/>
      <c r="C30" s="114"/>
      <c r="D30" s="114"/>
      <c r="E30" s="114"/>
      <c r="F30" s="114"/>
      <c r="G30" s="114"/>
      <c r="H30" s="114"/>
    </row>
    <row r="31" spans="2:8">
      <c r="B31" s="114"/>
      <c r="C31" s="114"/>
      <c r="D31" s="114"/>
      <c r="E31" s="114"/>
      <c r="F31" s="114"/>
      <c r="G31" s="114"/>
      <c r="H31" s="114"/>
    </row>
    <row r="32" spans="2:8">
      <c r="B32" s="114"/>
      <c r="C32" s="114"/>
      <c r="D32" s="114"/>
      <c r="E32" s="114"/>
      <c r="F32" s="114"/>
      <c r="G32" s="114"/>
      <c r="H32" s="114"/>
    </row>
    <row r="33" spans="2:8">
      <c r="B33" s="114"/>
      <c r="C33" s="114"/>
      <c r="D33" s="114"/>
      <c r="E33" s="114"/>
      <c r="F33" s="114"/>
      <c r="G33" s="114"/>
      <c r="H33" s="114"/>
    </row>
    <row r="34" spans="2:8">
      <c r="B34" s="114"/>
      <c r="C34" s="114"/>
      <c r="D34" s="114"/>
      <c r="E34" s="114"/>
      <c r="F34" s="114"/>
      <c r="G34" s="114"/>
      <c r="H34" s="114"/>
    </row>
    <row r="35" spans="2:8">
      <c r="B35" s="114"/>
      <c r="C35" s="114"/>
      <c r="D35" s="114"/>
      <c r="E35" s="114"/>
      <c r="F35" s="114"/>
      <c r="G35" s="114"/>
      <c r="H35" s="114"/>
    </row>
    <row r="36" spans="2:8">
      <c r="B36" s="114"/>
      <c r="C36" s="114"/>
      <c r="D36" s="114"/>
      <c r="E36" s="114"/>
      <c r="F36" s="114"/>
      <c r="G36" s="114"/>
      <c r="H36" s="114"/>
    </row>
    <row r="37" spans="2:8">
      <c r="B37" s="114"/>
      <c r="C37" s="114"/>
      <c r="D37" s="114"/>
      <c r="E37" s="114"/>
      <c r="F37" s="114"/>
      <c r="G37" s="114"/>
      <c r="H37" s="114"/>
    </row>
    <row r="38" spans="2:8">
      <c r="B38" s="114"/>
      <c r="C38" s="114"/>
      <c r="D38" s="114"/>
      <c r="E38" s="114"/>
      <c r="F38" s="114"/>
      <c r="G38" s="114"/>
      <c r="H38" s="114"/>
    </row>
    <row r="39" spans="2:8">
      <c r="B39" s="114"/>
      <c r="C39" s="114"/>
      <c r="D39" s="114"/>
      <c r="E39" s="114"/>
      <c r="F39" s="114"/>
      <c r="G39" s="114"/>
      <c r="H39" s="114"/>
    </row>
    <row r="40" spans="2:8">
      <c r="B40" s="114"/>
      <c r="C40" s="114"/>
      <c r="D40" s="114"/>
      <c r="E40" s="114"/>
      <c r="F40" s="114"/>
      <c r="G40" s="114"/>
      <c r="H40" s="114"/>
    </row>
    <row r="41" spans="2:8">
      <c r="B41" s="114"/>
      <c r="C41" s="114"/>
      <c r="D41" s="114"/>
      <c r="E41" s="114"/>
      <c r="F41" s="114"/>
      <c r="G41" s="114"/>
      <c r="H41" s="114"/>
    </row>
    <row r="42" spans="2:8">
      <c r="B42" s="114"/>
      <c r="C42" s="114"/>
      <c r="D42" s="114"/>
      <c r="E42" s="114"/>
      <c r="F42" s="114"/>
      <c r="G42" s="114"/>
      <c r="H42" s="114"/>
    </row>
    <row r="43" spans="2:8">
      <c r="B43" s="114"/>
      <c r="C43" s="114"/>
      <c r="D43" s="114"/>
      <c r="E43" s="114"/>
      <c r="F43" s="114"/>
      <c r="G43" s="114"/>
      <c r="H43" s="114"/>
    </row>
    <row r="44" spans="2:8">
      <c r="B44" s="114"/>
      <c r="C44" s="114"/>
      <c r="D44" s="114"/>
      <c r="E44" s="114"/>
      <c r="F44" s="114"/>
      <c r="G44" s="114"/>
      <c r="H44" s="114"/>
    </row>
    <row r="45" spans="2:8">
      <c r="B45" s="114"/>
      <c r="C45" s="114"/>
      <c r="D45" s="114"/>
      <c r="E45" s="114"/>
      <c r="F45" s="114"/>
      <c r="G45" s="114"/>
      <c r="H45" s="114"/>
    </row>
    <row r="46" spans="2:8">
      <c r="B46" s="114"/>
      <c r="C46" s="114"/>
      <c r="D46" s="114"/>
      <c r="E46" s="114"/>
      <c r="F46" s="114"/>
      <c r="G46" s="114"/>
      <c r="H46" s="114"/>
    </row>
    <row r="47" spans="2:8">
      <c r="B47" s="114"/>
      <c r="C47" s="114"/>
      <c r="D47" s="114"/>
      <c r="E47" s="114"/>
      <c r="F47" s="114"/>
      <c r="G47" s="114"/>
      <c r="H47" s="114"/>
    </row>
    <row r="48" spans="2:8">
      <c r="B48" s="114"/>
      <c r="C48" s="114"/>
      <c r="D48" s="114"/>
      <c r="E48" s="114"/>
      <c r="F48" s="114"/>
      <c r="G48" s="114"/>
      <c r="H48" s="114"/>
    </row>
    <row r="49" spans="2:8">
      <c r="B49" s="114"/>
      <c r="C49" s="114"/>
      <c r="D49" s="114"/>
      <c r="E49" s="114"/>
      <c r="F49" s="114"/>
      <c r="G49" s="114"/>
      <c r="H49" s="114"/>
    </row>
    <row r="50" spans="2:8">
      <c r="B50" s="114"/>
      <c r="C50" s="114"/>
      <c r="D50" s="114"/>
      <c r="E50" s="114"/>
      <c r="F50" s="114"/>
      <c r="G50" s="114"/>
      <c r="H50" s="114"/>
    </row>
    <row r="51" spans="2:8">
      <c r="B51" s="114"/>
      <c r="C51" s="114"/>
      <c r="D51" s="114"/>
      <c r="E51" s="114"/>
      <c r="F51" s="114"/>
      <c r="G51" s="114"/>
      <c r="H51" s="114"/>
    </row>
    <row r="52" spans="2:8">
      <c r="B52" s="114"/>
      <c r="C52" s="114"/>
      <c r="D52" s="114"/>
      <c r="E52" s="114"/>
      <c r="F52" s="114"/>
      <c r="G52" s="114"/>
      <c r="H52" s="114"/>
    </row>
    <row r="53" spans="2:8">
      <c r="B53" s="114"/>
      <c r="C53" s="114"/>
      <c r="D53" s="114"/>
      <c r="E53" s="114"/>
      <c r="F53" s="114"/>
      <c r="G53" s="114"/>
      <c r="H53" s="114"/>
    </row>
    <row r="54" spans="2:8">
      <c r="B54" s="114"/>
      <c r="C54" s="114"/>
      <c r="D54" s="114"/>
      <c r="E54" s="114"/>
      <c r="F54" s="114"/>
      <c r="G54" s="114"/>
      <c r="H54" s="114"/>
    </row>
    <row r="55" spans="2:8">
      <c r="B55" s="114"/>
      <c r="C55" s="114"/>
      <c r="D55" s="114"/>
      <c r="E55" s="114"/>
      <c r="F55" s="114"/>
      <c r="G55" s="114"/>
      <c r="H55" s="114"/>
    </row>
    <row r="56" spans="2:8">
      <c r="B56" s="114"/>
      <c r="C56" s="114"/>
      <c r="D56" s="114"/>
      <c r="E56" s="114"/>
      <c r="F56" s="114"/>
      <c r="G56" s="114"/>
      <c r="H56" s="114"/>
    </row>
    <row r="57" spans="2:8">
      <c r="B57" s="114"/>
      <c r="C57" s="114"/>
      <c r="D57" s="114"/>
      <c r="E57" s="114"/>
      <c r="F57" s="114"/>
      <c r="G57" s="114"/>
      <c r="H57" s="114"/>
    </row>
    <row r="58" spans="2:8">
      <c r="B58" s="114"/>
      <c r="C58" s="114"/>
      <c r="D58" s="114"/>
      <c r="E58" s="114"/>
      <c r="F58" s="114"/>
      <c r="G58" s="114"/>
      <c r="H58" s="114"/>
    </row>
    <row r="59" spans="2:8">
      <c r="B59" s="114"/>
      <c r="C59" s="114"/>
      <c r="D59" s="114"/>
      <c r="E59" s="114"/>
      <c r="F59" s="114"/>
      <c r="G59" s="114"/>
      <c r="H59" s="114"/>
    </row>
    <row r="60" spans="2:8">
      <c r="B60" s="114"/>
      <c r="C60" s="114"/>
      <c r="D60" s="114"/>
      <c r="E60" s="114"/>
      <c r="F60" s="114"/>
      <c r="G60" s="114"/>
      <c r="H60" s="114"/>
    </row>
    <row r="61" spans="2:8">
      <c r="B61" s="114"/>
      <c r="C61" s="114"/>
      <c r="D61" s="114"/>
      <c r="E61" s="114"/>
      <c r="F61" s="114"/>
      <c r="G61" s="114"/>
      <c r="H61" s="114"/>
    </row>
    <row r="62" spans="2:8">
      <c r="B62" s="114"/>
      <c r="C62" s="114"/>
      <c r="D62" s="114"/>
      <c r="E62" s="114"/>
      <c r="F62" s="114"/>
      <c r="G62" s="114"/>
      <c r="H62" s="114"/>
    </row>
    <row r="63" spans="2:8">
      <c r="B63" s="114"/>
      <c r="C63" s="114"/>
      <c r="D63" s="114"/>
      <c r="E63" s="114"/>
      <c r="F63" s="114"/>
      <c r="G63" s="114"/>
      <c r="H63" s="114"/>
    </row>
    <row r="64" spans="2:8">
      <c r="B64" s="114"/>
      <c r="C64" s="114"/>
      <c r="D64" s="114"/>
      <c r="E64" s="114"/>
      <c r="F64" s="114"/>
      <c r="G64" s="114"/>
      <c r="H64" s="114"/>
    </row>
    <row r="65" spans="2:8">
      <c r="B65" s="114"/>
      <c r="C65" s="114"/>
      <c r="D65" s="114"/>
      <c r="E65" s="114"/>
      <c r="F65" s="114"/>
      <c r="G65" s="114"/>
      <c r="H65" s="114"/>
    </row>
    <row r="66" spans="2:8">
      <c r="B66" s="114"/>
      <c r="C66" s="114"/>
      <c r="D66" s="114"/>
      <c r="E66" s="114"/>
      <c r="F66" s="114"/>
      <c r="G66" s="114"/>
      <c r="H66" s="114"/>
    </row>
    <row r="67" spans="2:8">
      <c r="B67" s="114"/>
      <c r="C67" s="114"/>
      <c r="D67" s="114"/>
      <c r="E67" s="114"/>
      <c r="F67" s="114"/>
      <c r="G67" s="114"/>
      <c r="H67" s="114"/>
    </row>
    <row r="68" spans="2:8">
      <c r="B68" s="114"/>
      <c r="C68" s="114"/>
      <c r="D68" s="114"/>
      <c r="E68" s="114"/>
      <c r="F68" s="114"/>
      <c r="G68" s="114"/>
      <c r="H68" s="114"/>
    </row>
    <row r="69" spans="2:8">
      <c r="B69" s="114"/>
      <c r="C69" s="114"/>
      <c r="D69" s="114"/>
      <c r="E69" s="114"/>
      <c r="F69" s="114"/>
      <c r="G69" s="114"/>
      <c r="H69" s="114"/>
    </row>
    <row r="70" spans="2:8">
      <c r="B70" s="114"/>
      <c r="C70" s="114"/>
      <c r="D70" s="114"/>
      <c r="E70" s="114"/>
      <c r="F70" s="114"/>
      <c r="G70" s="114"/>
      <c r="H70" s="114"/>
    </row>
    <row r="71" spans="2:8">
      <c r="B71" s="114"/>
      <c r="C71" s="114"/>
      <c r="D71" s="114"/>
      <c r="E71" s="114"/>
      <c r="F71" s="114"/>
      <c r="G71" s="114"/>
      <c r="H71" s="114"/>
    </row>
    <row r="72" spans="2:8">
      <c r="B72" s="114"/>
      <c r="C72" s="114"/>
      <c r="D72" s="114"/>
      <c r="E72" s="114"/>
      <c r="F72" s="114"/>
      <c r="G72" s="114"/>
      <c r="H72" s="114"/>
    </row>
    <row r="73" spans="2:8">
      <c r="B73" s="114"/>
      <c r="C73" s="114"/>
      <c r="D73" s="114"/>
      <c r="E73" s="114"/>
      <c r="F73" s="114"/>
      <c r="G73" s="114"/>
      <c r="H73" s="114"/>
    </row>
    <row r="74" spans="2:8">
      <c r="B74" s="114"/>
      <c r="C74" s="114"/>
      <c r="D74" s="114"/>
      <c r="E74" s="114"/>
      <c r="F74" s="114"/>
      <c r="G74" s="114"/>
      <c r="H74" s="114"/>
    </row>
    <row r="75" spans="2:8">
      <c r="B75" s="114"/>
      <c r="C75" s="114"/>
      <c r="D75" s="114"/>
      <c r="E75" s="114"/>
      <c r="F75" s="114"/>
      <c r="G75" s="114"/>
      <c r="H75" s="114"/>
    </row>
    <row r="76" spans="2:8">
      <c r="B76" s="114"/>
      <c r="C76" s="114"/>
      <c r="D76" s="114"/>
      <c r="E76" s="114"/>
      <c r="F76" s="114"/>
      <c r="G76" s="114"/>
      <c r="H76" s="114"/>
    </row>
    <row r="77" spans="2:8">
      <c r="B77" s="114"/>
      <c r="C77" s="114"/>
      <c r="D77" s="114"/>
      <c r="E77" s="114"/>
      <c r="F77" s="114"/>
      <c r="G77" s="114"/>
      <c r="H77" s="114"/>
    </row>
    <row r="78" spans="2:8">
      <c r="B78" s="114"/>
      <c r="C78" s="114"/>
      <c r="D78" s="114"/>
      <c r="E78" s="114"/>
      <c r="F78" s="114"/>
      <c r="G78" s="114"/>
      <c r="H78" s="114"/>
    </row>
    <row r="79" spans="2:8">
      <c r="B79" s="114"/>
      <c r="C79" s="114"/>
      <c r="D79" s="114"/>
      <c r="E79" s="114"/>
      <c r="F79" s="114"/>
      <c r="G79" s="114"/>
      <c r="H79" s="114"/>
    </row>
    <row r="80" spans="2:8">
      <c r="B80" s="114"/>
      <c r="C80" s="114"/>
      <c r="D80" s="114"/>
      <c r="E80" s="114"/>
      <c r="F80" s="114"/>
      <c r="G80" s="114"/>
      <c r="H80" s="114"/>
    </row>
    <row r="81" spans="2:8">
      <c r="B81" s="114"/>
      <c r="C81" s="114"/>
      <c r="D81" s="114"/>
      <c r="E81" s="114"/>
      <c r="F81" s="114"/>
      <c r="G81" s="114"/>
      <c r="H81" s="114"/>
    </row>
    <row r="82" spans="2:8">
      <c r="B82" s="114"/>
      <c r="C82" s="114"/>
      <c r="D82" s="114"/>
      <c r="E82" s="114"/>
      <c r="F82" s="114"/>
      <c r="G82" s="114"/>
      <c r="H82" s="114"/>
    </row>
    <row r="83" spans="2:8">
      <c r="B83" s="114"/>
      <c r="C83" s="114"/>
      <c r="D83" s="114"/>
      <c r="E83" s="114"/>
      <c r="F83" s="114"/>
      <c r="G83" s="114"/>
      <c r="H83" s="114"/>
    </row>
    <row r="84" spans="2:8">
      <c r="B84" s="114"/>
      <c r="C84" s="114"/>
      <c r="D84" s="114"/>
      <c r="E84" s="114"/>
      <c r="F84" s="114"/>
      <c r="G84" s="114"/>
      <c r="H84" s="114"/>
    </row>
    <row r="85" spans="2:8">
      <c r="B85" s="114"/>
      <c r="C85" s="114"/>
      <c r="D85" s="114"/>
      <c r="E85" s="114"/>
      <c r="F85" s="114"/>
      <c r="G85" s="114"/>
      <c r="H85" s="114"/>
    </row>
    <row r="86" spans="2:8">
      <c r="B86" s="114"/>
      <c r="C86" s="114"/>
      <c r="D86" s="114"/>
      <c r="E86" s="114"/>
      <c r="F86" s="114"/>
      <c r="G86" s="114"/>
      <c r="H86" s="114"/>
    </row>
    <row r="87" spans="2:8">
      <c r="B87" s="114"/>
      <c r="C87" s="114"/>
      <c r="D87" s="114"/>
      <c r="E87" s="114"/>
      <c r="F87" s="114"/>
      <c r="G87" s="114"/>
      <c r="H87" s="114"/>
    </row>
    <row r="88" spans="2:8">
      <c r="B88" s="114"/>
      <c r="C88" s="114"/>
      <c r="D88" s="114"/>
      <c r="E88" s="114"/>
      <c r="F88" s="114"/>
      <c r="G88" s="114"/>
      <c r="H88" s="114"/>
    </row>
    <row r="89" spans="2:8">
      <c r="B89" s="114"/>
      <c r="C89" s="114"/>
      <c r="D89" s="114"/>
      <c r="E89" s="114"/>
      <c r="F89" s="114"/>
      <c r="G89" s="114"/>
      <c r="H89" s="114"/>
    </row>
    <row r="90" spans="2:8">
      <c r="B90" s="114"/>
      <c r="C90" s="114"/>
      <c r="D90" s="114"/>
      <c r="E90" s="114"/>
      <c r="F90" s="114"/>
      <c r="G90" s="114"/>
      <c r="H90" s="114"/>
    </row>
    <row r="91" spans="2:8">
      <c r="B91" s="114"/>
      <c r="C91" s="114"/>
      <c r="D91" s="114"/>
      <c r="E91" s="114"/>
      <c r="F91" s="114"/>
      <c r="G91" s="114"/>
      <c r="H91" s="114"/>
    </row>
    <row r="92" spans="2:8">
      <c r="B92" s="114"/>
      <c r="C92" s="114"/>
      <c r="D92" s="114"/>
      <c r="E92" s="114"/>
      <c r="F92" s="114"/>
      <c r="G92" s="114"/>
      <c r="H92" s="114"/>
    </row>
    <row r="93" spans="2:8">
      <c r="B93" s="114"/>
      <c r="C93" s="114"/>
      <c r="D93" s="114"/>
      <c r="E93" s="114"/>
      <c r="F93" s="114"/>
      <c r="G93" s="114"/>
      <c r="H93" s="114"/>
    </row>
    <row r="94" spans="2:8">
      <c r="B94" s="114"/>
      <c r="C94" s="114"/>
      <c r="D94" s="114"/>
      <c r="E94" s="114"/>
      <c r="F94" s="114"/>
      <c r="G94" s="114"/>
      <c r="H94" s="114"/>
    </row>
    <row r="95" spans="2:8">
      <c r="B95" s="114"/>
      <c r="C95" s="114"/>
      <c r="D95" s="114"/>
      <c r="E95" s="114"/>
      <c r="F95" s="114"/>
      <c r="G95" s="114"/>
      <c r="H95" s="114"/>
    </row>
    <row r="96" spans="2:8">
      <c r="B96" s="114"/>
      <c r="C96" s="114"/>
      <c r="D96" s="114"/>
      <c r="E96" s="114"/>
      <c r="F96" s="114"/>
      <c r="G96" s="114"/>
      <c r="H96" s="114"/>
    </row>
    <row r="97" spans="2:8">
      <c r="B97" s="114"/>
      <c r="C97" s="114"/>
      <c r="D97" s="114"/>
      <c r="E97" s="114"/>
      <c r="F97" s="114"/>
      <c r="G97" s="114"/>
      <c r="H97" s="114"/>
    </row>
    <row r="98" spans="2:8">
      <c r="B98" s="114"/>
      <c r="C98" s="114"/>
      <c r="D98" s="114"/>
      <c r="E98" s="114"/>
      <c r="F98" s="114"/>
      <c r="G98" s="114"/>
      <c r="H98" s="114"/>
    </row>
    <row r="99" spans="2:8">
      <c r="B99" s="114"/>
      <c r="C99" s="114"/>
      <c r="D99" s="114"/>
      <c r="E99" s="114"/>
      <c r="F99" s="114"/>
      <c r="G99" s="114"/>
      <c r="H99" s="114"/>
    </row>
    <row r="100" spans="2:8">
      <c r="B100" s="114"/>
      <c r="C100" s="114"/>
      <c r="D100" s="114"/>
      <c r="E100" s="114"/>
      <c r="F100" s="114"/>
      <c r="G100" s="114"/>
      <c r="H100" s="114"/>
    </row>
    <row r="101" spans="2:8">
      <c r="B101" s="114"/>
      <c r="C101" s="114"/>
      <c r="D101" s="114"/>
      <c r="E101" s="114"/>
      <c r="F101" s="114"/>
      <c r="G101" s="114"/>
      <c r="H101" s="114"/>
    </row>
    <row r="102" spans="2:8">
      <c r="B102" s="114"/>
      <c r="C102" s="114"/>
      <c r="D102" s="114"/>
      <c r="E102" s="114"/>
      <c r="F102" s="114"/>
      <c r="G102" s="114"/>
      <c r="H102" s="114"/>
    </row>
    <row r="103" spans="2:8">
      <c r="B103" s="114"/>
      <c r="C103" s="114"/>
      <c r="D103" s="114"/>
      <c r="E103" s="114"/>
      <c r="F103" s="114"/>
      <c r="G103" s="114"/>
      <c r="H103" s="114"/>
    </row>
    <row r="104" spans="2:8">
      <c r="B104" s="114"/>
      <c r="C104" s="114"/>
      <c r="D104" s="114"/>
      <c r="E104" s="114"/>
      <c r="F104" s="114"/>
      <c r="G104" s="114"/>
      <c r="H104" s="114"/>
    </row>
    <row r="105" spans="2:8">
      <c r="B105" s="114"/>
      <c r="C105" s="114"/>
      <c r="D105" s="114"/>
      <c r="E105" s="114"/>
      <c r="F105" s="114"/>
      <c r="G105" s="114"/>
      <c r="H105" s="114"/>
    </row>
    <row r="106" spans="2:8">
      <c r="B106" s="114"/>
      <c r="C106" s="114"/>
      <c r="D106" s="114"/>
      <c r="E106" s="114"/>
      <c r="F106" s="114"/>
      <c r="G106" s="114"/>
      <c r="H106" s="114"/>
    </row>
    <row r="107" spans="2:8">
      <c r="B107" s="114"/>
      <c r="C107" s="114"/>
      <c r="D107" s="114"/>
      <c r="E107" s="114"/>
      <c r="F107" s="114"/>
      <c r="G107" s="114"/>
      <c r="H107" s="114"/>
    </row>
    <row r="108" spans="2:8">
      <c r="B108" s="114"/>
      <c r="C108" s="114"/>
      <c r="D108" s="114"/>
      <c r="E108" s="114"/>
      <c r="F108" s="114"/>
      <c r="G108" s="114"/>
      <c r="H108" s="114"/>
    </row>
    <row r="109" spans="2:8">
      <c r="B109" s="114"/>
      <c r="C109" s="114"/>
      <c r="D109" s="114"/>
      <c r="E109" s="114"/>
      <c r="F109" s="114"/>
      <c r="G109" s="114"/>
      <c r="H109" s="114"/>
    </row>
    <row r="110" spans="2:8">
      <c r="B110" s="114"/>
      <c r="C110" s="114"/>
      <c r="D110" s="114"/>
      <c r="E110" s="114"/>
      <c r="F110" s="114"/>
      <c r="G110" s="114"/>
      <c r="H110" s="114"/>
    </row>
    <row r="111" spans="2:8">
      <c r="B111" s="114"/>
      <c r="C111" s="114"/>
      <c r="D111" s="114"/>
      <c r="E111" s="114"/>
      <c r="F111" s="114"/>
      <c r="G111" s="114"/>
      <c r="H111" s="114"/>
    </row>
    <row r="112" spans="2:8">
      <c r="B112" s="114"/>
      <c r="C112" s="114"/>
      <c r="D112" s="114"/>
      <c r="E112" s="114"/>
      <c r="F112" s="114"/>
      <c r="G112" s="114"/>
      <c r="H112" s="114"/>
    </row>
    <row r="113" spans="2:8">
      <c r="B113" s="114"/>
      <c r="C113" s="114"/>
      <c r="D113" s="114"/>
      <c r="E113" s="114"/>
      <c r="F113" s="114"/>
      <c r="G113" s="114"/>
      <c r="H113" s="114"/>
    </row>
    <row r="114" spans="2:8">
      <c r="B114" s="114"/>
      <c r="C114" s="114"/>
      <c r="D114" s="114"/>
      <c r="E114" s="114"/>
      <c r="F114" s="114"/>
      <c r="G114" s="114"/>
      <c r="H114" s="114"/>
    </row>
    <row r="115" spans="2:8">
      <c r="B115" s="114"/>
      <c r="C115" s="114"/>
      <c r="D115" s="114"/>
      <c r="E115" s="114"/>
      <c r="F115" s="114"/>
      <c r="G115" s="114"/>
      <c r="H115" s="114"/>
    </row>
    <row r="116" spans="2:8">
      <c r="B116" s="114"/>
      <c r="C116" s="114"/>
      <c r="D116" s="114"/>
      <c r="E116" s="114"/>
      <c r="F116" s="114"/>
      <c r="G116" s="114"/>
      <c r="H116" s="114"/>
    </row>
    <row r="117" spans="2:8">
      <c r="B117" s="114"/>
      <c r="C117" s="114"/>
      <c r="D117" s="114"/>
      <c r="E117" s="114"/>
      <c r="F117" s="114"/>
      <c r="G117" s="114"/>
      <c r="H117" s="114"/>
    </row>
    <row r="118" spans="2:8">
      <c r="B118" s="114"/>
      <c r="C118" s="114"/>
      <c r="D118" s="114"/>
      <c r="E118" s="114"/>
      <c r="F118" s="114"/>
      <c r="G118" s="114"/>
      <c r="H118" s="114"/>
    </row>
    <row r="119" spans="2:8">
      <c r="B119" s="114"/>
      <c r="C119" s="114"/>
      <c r="D119" s="114"/>
      <c r="E119" s="114"/>
      <c r="F119" s="114"/>
      <c r="G119" s="114"/>
      <c r="H119" s="114"/>
    </row>
    <row r="120" spans="2:8">
      <c r="B120" s="114"/>
      <c r="C120" s="114"/>
      <c r="D120" s="114"/>
      <c r="E120" s="114"/>
      <c r="F120" s="114"/>
      <c r="G120" s="114"/>
      <c r="H120" s="114"/>
    </row>
    <row r="121" spans="2:8">
      <c r="B121" s="114"/>
      <c r="C121" s="114"/>
      <c r="D121" s="114"/>
      <c r="E121" s="114"/>
      <c r="F121" s="114"/>
      <c r="G121" s="114"/>
      <c r="H121" s="114"/>
    </row>
    <row r="122" spans="2:8">
      <c r="B122" s="114"/>
      <c r="C122" s="114"/>
      <c r="D122" s="114"/>
      <c r="E122" s="114"/>
      <c r="F122" s="114"/>
      <c r="G122" s="114"/>
      <c r="H122" s="114"/>
    </row>
    <row r="123" spans="2:8">
      <c r="B123" s="114"/>
      <c r="C123" s="114"/>
      <c r="D123" s="114"/>
      <c r="E123" s="114"/>
      <c r="F123" s="114"/>
      <c r="G123" s="114"/>
      <c r="H123" s="114"/>
    </row>
    <row r="124" spans="2:8">
      <c r="B124" s="114"/>
      <c r="C124" s="114"/>
      <c r="D124" s="114"/>
      <c r="E124" s="114"/>
      <c r="F124" s="114"/>
      <c r="G124" s="114"/>
      <c r="H124" s="114"/>
    </row>
    <row r="125" spans="2:8">
      <c r="B125" s="114"/>
      <c r="C125" s="114"/>
      <c r="D125" s="114"/>
      <c r="E125" s="114"/>
      <c r="F125" s="114"/>
      <c r="G125" s="114"/>
      <c r="H125" s="114"/>
    </row>
    <row r="126" spans="2:8">
      <c r="B126" s="114"/>
      <c r="C126" s="114"/>
      <c r="D126" s="114"/>
      <c r="E126" s="114"/>
      <c r="F126" s="114"/>
      <c r="G126" s="114"/>
      <c r="H126" s="114"/>
    </row>
    <row r="127" spans="2:8">
      <c r="B127" s="114"/>
      <c r="C127" s="114"/>
      <c r="D127" s="114"/>
      <c r="E127" s="114"/>
      <c r="F127" s="114"/>
      <c r="G127" s="114"/>
      <c r="H127" s="114"/>
    </row>
    <row r="128" spans="2:8">
      <c r="B128" s="114"/>
      <c r="C128" s="114"/>
      <c r="D128" s="114"/>
      <c r="E128" s="114"/>
      <c r="F128" s="114"/>
      <c r="G128" s="114"/>
      <c r="H128" s="114"/>
    </row>
    <row r="129" spans="2:8">
      <c r="B129" s="114"/>
      <c r="C129" s="114"/>
      <c r="D129" s="114"/>
      <c r="E129" s="114"/>
      <c r="F129" s="114"/>
      <c r="G129" s="114"/>
      <c r="H129" s="114"/>
    </row>
    <row r="130" spans="2:8">
      <c r="B130" s="114"/>
      <c r="C130" s="114"/>
      <c r="D130" s="114"/>
      <c r="E130" s="114"/>
      <c r="F130" s="114"/>
      <c r="G130" s="114"/>
      <c r="H130" s="114"/>
    </row>
    <row r="131" spans="2:8">
      <c r="B131" s="114"/>
      <c r="C131" s="114"/>
      <c r="D131" s="114"/>
      <c r="E131" s="114"/>
      <c r="F131" s="114"/>
      <c r="G131" s="114"/>
      <c r="H131" s="114"/>
    </row>
    <row r="132" spans="2:8">
      <c r="B132" s="114"/>
      <c r="C132" s="114"/>
      <c r="D132" s="114"/>
      <c r="E132" s="114"/>
      <c r="F132" s="114"/>
      <c r="G132" s="114"/>
      <c r="H132" s="114"/>
    </row>
    <row r="133" spans="2:8">
      <c r="B133" s="114"/>
      <c r="C133" s="114"/>
      <c r="D133" s="114"/>
      <c r="E133" s="114"/>
      <c r="F133" s="114"/>
      <c r="G133" s="114"/>
      <c r="H133" s="114"/>
    </row>
    <row r="134" spans="2:8">
      <c r="B134" s="114"/>
      <c r="C134" s="114"/>
      <c r="D134" s="114"/>
      <c r="E134" s="114"/>
      <c r="F134" s="114"/>
      <c r="G134" s="114"/>
      <c r="H134" s="114"/>
    </row>
    <row r="135" spans="2:8">
      <c r="B135" s="114"/>
      <c r="C135" s="114"/>
      <c r="D135" s="114"/>
      <c r="E135" s="114"/>
      <c r="F135" s="114"/>
      <c r="G135" s="114"/>
      <c r="H135" s="114"/>
    </row>
    <row r="136" spans="2:8">
      <c r="B136" s="114"/>
      <c r="C136" s="114"/>
      <c r="D136" s="114"/>
      <c r="E136" s="114"/>
      <c r="F136" s="114"/>
      <c r="G136" s="114"/>
      <c r="H136" s="114"/>
    </row>
    <row r="137" spans="2:8">
      <c r="B137" s="114"/>
      <c r="C137" s="114"/>
      <c r="D137" s="114"/>
      <c r="E137" s="114"/>
      <c r="F137" s="114"/>
      <c r="G137" s="114"/>
      <c r="H137" s="114"/>
    </row>
    <row r="138" spans="2:8">
      <c r="B138" s="114"/>
      <c r="C138" s="114"/>
      <c r="D138" s="114"/>
      <c r="E138" s="114"/>
      <c r="F138" s="114"/>
      <c r="G138" s="114"/>
      <c r="H138" s="114"/>
    </row>
    <row r="139" spans="2:8">
      <c r="B139" s="114"/>
      <c r="C139" s="114"/>
      <c r="D139" s="114"/>
      <c r="E139" s="114"/>
      <c r="F139" s="114"/>
      <c r="G139" s="114"/>
      <c r="H139" s="114"/>
    </row>
    <row r="140" spans="2:8">
      <c r="B140" s="114"/>
      <c r="C140" s="114"/>
      <c r="D140" s="114"/>
      <c r="E140" s="114"/>
      <c r="F140" s="114"/>
      <c r="G140" s="114"/>
      <c r="H140" s="114"/>
    </row>
    <row r="141" spans="2:8">
      <c r="B141" s="114"/>
      <c r="C141" s="114"/>
      <c r="D141" s="114"/>
      <c r="E141" s="114"/>
      <c r="F141" s="114"/>
      <c r="G141" s="114"/>
      <c r="H141" s="114"/>
    </row>
    <row r="142" spans="2:8">
      <c r="B142" s="114"/>
      <c r="C142" s="114"/>
      <c r="D142" s="114"/>
      <c r="E142" s="114"/>
      <c r="F142" s="114"/>
      <c r="G142" s="114"/>
      <c r="H142" s="114"/>
    </row>
    <row r="143" spans="2:8">
      <c r="B143" s="114"/>
      <c r="C143" s="114"/>
      <c r="D143" s="114"/>
      <c r="E143" s="114"/>
      <c r="F143" s="114"/>
      <c r="G143" s="114"/>
      <c r="H143" s="114"/>
    </row>
    <row r="144" spans="2:8">
      <c r="B144" s="114"/>
      <c r="C144" s="114"/>
      <c r="D144" s="114"/>
      <c r="E144" s="114"/>
      <c r="F144" s="114"/>
      <c r="G144" s="114"/>
      <c r="H144" s="114"/>
    </row>
    <row r="145" spans="2:8">
      <c r="B145" s="114"/>
      <c r="C145" s="114"/>
      <c r="D145" s="114"/>
      <c r="E145" s="114"/>
      <c r="F145" s="114"/>
      <c r="G145" s="114"/>
      <c r="H145" s="114"/>
    </row>
  </sheetData>
  <mergeCells count="1">
    <mergeCell ref="B8:D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V520"/>
  <sheetViews>
    <sheetView zoomScale="85" zoomScaleNormal="85" topLeftCell="A106" workbookViewId="0">
      <selection activeCell="G5" sqref="G5"/>
    </sheetView>
  </sheetViews>
  <sheetFormatPr defaultColWidth="9.14285714285714" defaultRowHeight="18.75"/>
  <cols>
    <col min="1" max="1" width="8.71428571428571" style="114" customWidth="1"/>
    <col min="2" max="2" width="7.71428571428571" style="115" customWidth="1"/>
    <col min="3" max="3" width="24" style="115" customWidth="1"/>
    <col min="4" max="4" width="16.5714285714286" style="115" customWidth="1"/>
    <col min="5" max="5" width="20.5714285714286" style="115" customWidth="1"/>
    <col min="6" max="6" width="9.57142857142857" style="115" customWidth="1"/>
    <col min="7" max="7" width="13.5714285714286" style="116" customWidth="1"/>
    <col min="8" max="8" width="19" style="116" customWidth="1"/>
    <col min="9" max="9" width="11.5714285714286" style="117" customWidth="1"/>
    <col min="10" max="10" width="13.4285714285714" style="115" customWidth="1"/>
    <col min="11" max="11" width="10.7142857142857" style="115" hidden="1" customWidth="1"/>
    <col min="12" max="12" width="8.42857142857143" style="115" customWidth="1"/>
    <col min="13" max="13" width="12.1428571428571" style="114" customWidth="1"/>
    <col min="14" max="14" width="12" style="114" customWidth="1"/>
    <col min="15" max="15" width="8.85714285714286" style="114" customWidth="1"/>
    <col min="16" max="16" width="9.14285714285714" style="114"/>
    <col min="17" max="17" width="12.8571428571429" style="114" customWidth="1"/>
    <col min="18" max="18" width="10.5714285714286" style="114" customWidth="1"/>
    <col min="19" max="21" width="9.14285714285714" style="114"/>
    <col min="22" max="22" width="12.8571428571429" style="114" customWidth="1"/>
    <col min="23" max="16384" width="9.14285714285714" style="114"/>
  </cols>
  <sheetData>
    <row r="2" ht="21" spans="2:7">
      <c r="B2" s="118"/>
      <c r="C2" s="118"/>
      <c r="D2" s="119" t="s">
        <v>0</v>
      </c>
      <c r="E2" s="120"/>
      <c r="G2" s="445" t="s">
        <v>637</v>
      </c>
    </row>
    <row r="3" s="113" customFormat="1" ht="37.5" spans="2:12">
      <c r="B3" s="121" t="s">
        <v>2</v>
      </c>
      <c r="C3" s="121" t="s">
        <v>3</v>
      </c>
      <c r="D3" s="121" t="s">
        <v>4</v>
      </c>
      <c r="E3" s="121" t="s">
        <v>5</v>
      </c>
      <c r="F3" s="121" t="s">
        <v>6</v>
      </c>
      <c r="G3" s="122" t="s">
        <v>7</v>
      </c>
      <c r="H3" s="123" t="s">
        <v>642</v>
      </c>
      <c r="I3" s="131" t="s">
        <v>643</v>
      </c>
      <c r="J3" s="121" t="s">
        <v>644</v>
      </c>
      <c r="K3" s="122" t="s">
        <v>9</v>
      </c>
      <c r="L3" s="121" t="s">
        <v>8</v>
      </c>
    </row>
    <row r="4" s="113" customFormat="1" spans="2:12">
      <c r="B4" s="124" t="s">
        <v>11</v>
      </c>
      <c r="C4" s="125"/>
      <c r="D4" s="125"/>
      <c r="E4" s="125"/>
      <c r="F4" s="125"/>
      <c r="G4" s="125"/>
      <c r="H4" s="125"/>
      <c r="I4" s="125"/>
      <c r="J4" s="125"/>
      <c r="K4" s="125"/>
      <c r="L4" s="132"/>
    </row>
    <row r="5" spans="2:12">
      <c r="B5" s="126">
        <v>1</v>
      </c>
      <c r="C5" s="126" t="s">
        <v>12</v>
      </c>
      <c r="D5" s="126">
        <v>2017</v>
      </c>
      <c r="E5" s="126" t="s">
        <v>14</v>
      </c>
      <c r="F5" s="127" t="s">
        <v>15</v>
      </c>
      <c r="G5" s="128">
        <v>7127.51467111111</v>
      </c>
      <c r="H5" s="128"/>
      <c r="I5" s="133"/>
      <c r="J5" s="128"/>
      <c r="K5" s="128"/>
      <c r="L5" s="128" t="s">
        <v>9</v>
      </c>
    </row>
    <row r="6" spans="2:12">
      <c r="B6" s="126">
        <v>2</v>
      </c>
      <c r="C6" s="126" t="s">
        <v>12</v>
      </c>
      <c r="D6" s="126">
        <v>2017</v>
      </c>
      <c r="E6" s="126" t="s">
        <v>16</v>
      </c>
      <c r="F6" s="127" t="s">
        <v>15</v>
      </c>
      <c r="G6" s="128">
        <v>60725.28</v>
      </c>
      <c r="H6" s="128"/>
      <c r="I6" s="133"/>
      <c r="J6" s="128"/>
      <c r="K6" s="128"/>
      <c r="L6" s="128" t="s">
        <v>9</v>
      </c>
    </row>
    <row r="7" spans="2:12">
      <c r="B7" s="126">
        <v>3</v>
      </c>
      <c r="C7" s="126" t="s">
        <v>12</v>
      </c>
      <c r="D7" s="126">
        <v>2017</v>
      </c>
      <c r="E7" s="126" t="s">
        <v>724</v>
      </c>
      <c r="F7" s="127" t="s">
        <v>15</v>
      </c>
      <c r="G7" s="128">
        <v>1007.0636</v>
      </c>
      <c r="H7" s="128" t="s">
        <v>725</v>
      </c>
      <c r="I7" s="133"/>
      <c r="J7" s="128"/>
      <c r="K7" s="128"/>
      <c r="L7" s="128"/>
    </row>
    <row r="8" spans="2:12">
      <c r="B8" s="126">
        <v>4</v>
      </c>
      <c r="C8" s="126" t="s">
        <v>12</v>
      </c>
      <c r="D8" s="126">
        <v>2017</v>
      </c>
      <c r="E8" s="126" t="s">
        <v>33</v>
      </c>
      <c r="F8" s="127" t="s">
        <v>15</v>
      </c>
      <c r="G8" s="128">
        <v>2009.3572</v>
      </c>
      <c r="H8" s="128" t="s">
        <v>726</v>
      </c>
      <c r="I8" s="133"/>
      <c r="J8" s="128"/>
      <c r="K8" s="128"/>
      <c r="L8" s="128"/>
    </row>
    <row r="9" spans="2:12">
      <c r="B9" s="126">
        <v>5</v>
      </c>
      <c r="C9" s="126" t="s">
        <v>12</v>
      </c>
      <c r="D9" s="126">
        <v>2017</v>
      </c>
      <c r="E9" s="126" t="s">
        <v>727</v>
      </c>
      <c r="F9" s="127" t="s">
        <v>15</v>
      </c>
      <c r="G9" s="128">
        <v>6922.87413333333</v>
      </c>
      <c r="H9" s="128" t="s">
        <v>728</v>
      </c>
      <c r="I9" s="133"/>
      <c r="J9" s="128"/>
      <c r="K9" s="128"/>
      <c r="L9" s="128"/>
    </row>
    <row r="10" spans="2:12">
      <c r="B10" s="126">
        <v>6</v>
      </c>
      <c r="C10" s="126" t="s">
        <v>12</v>
      </c>
      <c r="D10" s="126">
        <v>2017</v>
      </c>
      <c r="E10" s="126" t="s">
        <v>22</v>
      </c>
      <c r="F10" s="127" t="s">
        <v>15</v>
      </c>
      <c r="G10" s="128">
        <v>2514.78216</v>
      </c>
      <c r="H10" s="128" t="s">
        <v>23</v>
      </c>
      <c r="I10" s="133"/>
      <c r="J10" s="128"/>
      <c r="K10" s="128"/>
      <c r="L10" s="128"/>
    </row>
    <row r="11" spans="2:15">
      <c r="B11" s="126">
        <v>7</v>
      </c>
      <c r="C11" s="126" t="s">
        <v>12</v>
      </c>
      <c r="D11" s="126">
        <v>2017</v>
      </c>
      <c r="E11" s="126" t="s">
        <v>729</v>
      </c>
      <c r="F11" s="127" t="s">
        <v>15</v>
      </c>
      <c r="G11" s="128">
        <v>1582.36093333333</v>
      </c>
      <c r="H11" s="128" t="s">
        <v>730</v>
      </c>
      <c r="I11" s="133"/>
      <c r="J11" s="128"/>
      <c r="K11" s="128"/>
      <c r="L11" s="128"/>
      <c r="M11" s="134">
        <v>42745</v>
      </c>
      <c r="N11" s="101">
        <v>750</v>
      </c>
      <c r="O11" s="101">
        <v>500</v>
      </c>
    </row>
    <row r="12" spans="2:15">
      <c r="B12" s="126">
        <v>8</v>
      </c>
      <c r="C12" s="126" t="s">
        <v>12</v>
      </c>
      <c r="D12" s="126">
        <v>2017</v>
      </c>
      <c r="E12" s="126" t="s">
        <v>731</v>
      </c>
      <c r="F12" s="127" t="s">
        <v>15</v>
      </c>
      <c r="G12" s="128">
        <f>1806.77447555556+173-329</f>
        <v>1650.77447555556</v>
      </c>
      <c r="H12" s="128" t="s">
        <v>732</v>
      </c>
      <c r="I12" s="133"/>
      <c r="J12" s="135"/>
      <c r="K12" s="128"/>
      <c r="L12" s="128"/>
      <c r="M12" s="134">
        <v>42789</v>
      </c>
      <c r="N12" s="101">
        <v>26091</v>
      </c>
      <c r="O12" s="101">
        <v>176</v>
      </c>
    </row>
    <row r="13" spans="2:12">
      <c r="B13" s="126">
        <v>9</v>
      </c>
      <c r="C13" s="126" t="s">
        <v>12</v>
      </c>
      <c r="D13" s="126">
        <v>2017</v>
      </c>
      <c r="E13" s="126" t="s">
        <v>24</v>
      </c>
      <c r="F13" s="127" t="s">
        <v>15</v>
      </c>
      <c r="G13" s="128">
        <v>651.14952</v>
      </c>
      <c r="H13" s="128" t="s">
        <v>23</v>
      </c>
      <c r="I13" s="133"/>
      <c r="J13" s="128"/>
      <c r="K13" s="128"/>
      <c r="L13" s="128"/>
    </row>
    <row r="14" spans="2:12">
      <c r="B14" s="126">
        <v>10</v>
      </c>
      <c r="C14" s="126" t="s">
        <v>12</v>
      </c>
      <c r="D14" s="126">
        <v>2017</v>
      </c>
      <c r="E14" s="126" t="s">
        <v>733</v>
      </c>
      <c r="F14" s="127" t="s">
        <v>15</v>
      </c>
      <c r="G14" s="128">
        <v>1143.99864</v>
      </c>
      <c r="H14" s="128" t="s">
        <v>734</v>
      </c>
      <c r="I14" s="133"/>
      <c r="J14" s="128"/>
      <c r="K14" s="128"/>
      <c r="L14" s="128"/>
    </row>
    <row r="15" spans="2:12">
      <c r="B15" s="126">
        <v>11</v>
      </c>
      <c r="C15" s="126" t="s">
        <v>12</v>
      </c>
      <c r="D15" s="126">
        <v>2017</v>
      </c>
      <c r="E15" s="126" t="s">
        <v>735</v>
      </c>
      <c r="F15" s="127" t="s">
        <v>15</v>
      </c>
      <c r="G15" s="128">
        <v>1818.35226666667</v>
      </c>
      <c r="H15" s="128" t="s">
        <v>736</v>
      </c>
      <c r="I15" s="133"/>
      <c r="J15" s="128"/>
      <c r="K15" s="128"/>
      <c r="L15" s="128"/>
    </row>
    <row r="16" spans="2:12">
      <c r="B16" s="126">
        <v>12</v>
      </c>
      <c r="C16" s="126" t="s">
        <v>12</v>
      </c>
      <c r="D16" s="126">
        <v>2017</v>
      </c>
      <c r="E16" s="126" t="s">
        <v>737</v>
      </c>
      <c r="F16" s="127" t="s">
        <v>15</v>
      </c>
      <c r="G16" s="128">
        <v>855.715622222222</v>
      </c>
      <c r="H16" s="128" t="s">
        <v>738</v>
      </c>
      <c r="I16" s="133"/>
      <c r="J16" s="128"/>
      <c r="K16" s="128"/>
      <c r="L16" s="128"/>
    </row>
    <row r="17" spans="2:12">
      <c r="B17" s="126">
        <v>13</v>
      </c>
      <c r="C17" s="126" t="s">
        <v>12</v>
      </c>
      <c r="D17" s="126">
        <v>2017</v>
      </c>
      <c r="E17" s="126" t="s">
        <v>739</v>
      </c>
      <c r="F17" s="127" t="s">
        <v>15</v>
      </c>
      <c r="G17" s="128">
        <v>4129.56213333333</v>
      </c>
      <c r="H17" s="128" t="s">
        <v>740</v>
      </c>
      <c r="I17" s="133"/>
      <c r="J17" s="128"/>
      <c r="K17" s="128"/>
      <c r="L17" s="128"/>
    </row>
    <row r="18" spans="2:12">
      <c r="B18" s="126">
        <v>14</v>
      </c>
      <c r="C18" s="126" t="s">
        <v>12</v>
      </c>
      <c r="D18" s="126">
        <v>2017</v>
      </c>
      <c r="E18" s="126" t="s">
        <v>741</v>
      </c>
      <c r="F18" s="127" t="s">
        <v>15</v>
      </c>
      <c r="G18" s="128">
        <v>3419.348</v>
      </c>
      <c r="H18" s="129" t="s">
        <v>742</v>
      </c>
      <c r="I18" s="136"/>
      <c r="J18" s="135"/>
      <c r="K18" s="128"/>
      <c r="L18" s="128"/>
    </row>
    <row r="19" spans="2:12">
      <c r="B19" s="126">
        <v>15</v>
      </c>
      <c r="C19" s="126" t="s">
        <v>12</v>
      </c>
      <c r="D19" s="126">
        <v>2017</v>
      </c>
      <c r="E19" s="126" t="s">
        <v>743</v>
      </c>
      <c r="F19" s="127" t="s">
        <v>15</v>
      </c>
      <c r="G19" s="128">
        <v>1919.24636444444</v>
      </c>
      <c r="H19" s="128" t="s">
        <v>744</v>
      </c>
      <c r="I19" s="133"/>
      <c r="J19" s="128"/>
      <c r="K19" s="128"/>
      <c r="L19" s="128"/>
    </row>
    <row r="20" spans="2:12">
      <c r="B20" s="126">
        <v>16</v>
      </c>
      <c r="C20" s="126" t="s">
        <v>12</v>
      </c>
      <c r="D20" s="126">
        <v>2017</v>
      </c>
      <c r="E20" s="126" t="s">
        <v>25</v>
      </c>
      <c r="F20" s="127" t="s">
        <v>15</v>
      </c>
      <c r="G20" s="128">
        <v>3659.332</v>
      </c>
      <c r="H20" s="128" t="s">
        <v>23</v>
      </c>
      <c r="I20" s="133"/>
      <c r="J20" s="128"/>
      <c r="K20" s="128"/>
      <c r="L20" s="128"/>
    </row>
    <row r="21" spans="2:12">
      <c r="B21" s="126">
        <v>17</v>
      </c>
      <c r="C21" s="126" t="s">
        <v>12</v>
      </c>
      <c r="D21" s="126">
        <v>2017</v>
      </c>
      <c r="E21" s="126" t="s">
        <v>745</v>
      </c>
      <c r="F21" s="127" t="s">
        <v>15</v>
      </c>
      <c r="G21" s="128">
        <v>1902.12053333333</v>
      </c>
      <c r="H21" s="128" t="s">
        <v>746</v>
      </c>
      <c r="I21" s="133"/>
      <c r="J21" s="128"/>
      <c r="K21" s="128"/>
      <c r="L21" s="128"/>
    </row>
    <row r="22" spans="2:12">
      <c r="B22" s="126">
        <v>18</v>
      </c>
      <c r="C22" s="126" t="s">
        <v>12</v>
      </c>
      <c r="D22" s="126">
        <v>2017</v>
      </c>
      <c r="E22" s="126" t="s">
        <v>747</v>
      </c>
      <c r="F22" s="127" t="s">
        <v>15</v>
      </c>
      <c r="G22" s="128">
        <v>2205.15474666667</v>
      </c>
      <c r="H22" s="128" t="s">
        <v>748</v>
      </c>
      <c r="I22" s="133"/>
      <c r="J22" s="128"/>
      <c r="K22" s="128"/>
      <c r="L22" s="128"/>
    </row>
    <row r="23" spans="2:12">
      <c r="B23" s="126">
        <v>19</v>
      </c>
      <c r="C23" s="126" t="s">
        <v>12</v>
      </c>
      <c r="D23" s="126">
        <v>2017</v>
      </c>
      <c r="E23" s="126" t="s">
        <v>749</v>
      </c>
      <c r="F23" s="127" t="s">
        <v>15</v>
      </c>
      <c r="G23" s="128">
        <v>1228.49383111111</v>
      </c>
      <c r="H23" s="130" t="s">
        <v>750</v>
      </c>
      <c r="I23" s="137"/>
      <c r="J23" s="135"/>
      <c r="K23" s="128"/>
      <c r="L23" s="128"/>
    </row>
    <row r="24" spans="2:12">
      <c r="B24" s="126">
        <v>20</v>
      </c>
      <c r="C24" s="126" t="s">
        <v>12</v>
      </c>
      <c r="D24" s="126">
        <v>2017</v>
      </c>
      <c r="E24" s="126" t="s">
        <v>751</v>
      </c>
      <c r="F24" s="127" t="s">
        <v>15</v>
      </c>
      <c r="G24" s="128">
        <v>3212.2664</v>
      </c>
      <c r="H24" s="128" t="s">
        <v>752</v>
      </c>
      <c r="I24" s="133"/>
      <c r="J24" s="128"/>
      <c r="K24" s="128"/>
      <c r="L24" s="128"/>
    </row>
    <row r="25" spans="2:12">
      <c r="B25" s="126">
        <v>21</v>
      </c>
      <c r="C25" s="126" t="s">
        <v>12</v>
      </c>
      <c r="D25" s="126">
        <v>2017</v>
      </c>
      <c r="E25" s="126">
        <v>7824944444</v>
      </c>
      <c r="F25" s="127" t="s">
        <v>15</v>
      </c>
      <c r="G25" s="128">
        <v>1922.69866666667</v>
      </c>
      <c r="H25" s="128" t="s">
        <v>23</v>
      </c>
      <c r="I25" s="133"/>
      <c r="J25" s="128"/>
      <c r="K25" s="128"/>
      <c r="L25" s="128"/>
    </row>
    <row r="26" spans="2:12">
      <c r="B26" s="126">
        <v>23</v>
      </c>
      <c r="C26" s="126" t="s">
        <v>12</v>
      </c>
      <c r="D26" s="126">
        <v>2017</v>
      </c>
      <c r="E26" s="126" t="s">
        <v>753</v>
      </c>
      <c r="F26" s="127" t="s">
        <v>15</v>
      </c>
      <c r="G26" s="128">
        <v>1210.308</v>
      </c>
      <c r="H26" s="128" t="s">
        <v>754</v>
      </c>
      <c r="I26" s="133"/>
      <c r="J26" s="128"/>
      <c r="K26" s="128"/>
      <c r="L26" s="128"/>
    </row>
    <row r="27" spans="2:12">
      <c r="B27" s="126">
        <v>24</v>
      </c>
      <c r="C27" s="126" t="s">
        <v>12</v>
      </c>
      <c r="D27" s="126">
        <v>2017</v>
      </c>
      <c r="E27" s="126" t="s">
        <v>755</v>
      </c>
      <c r="F27" s="127" t="s">
        <v>15</v>
      </c>
      <c r="G27" s="128">
        <v>1172.41653333333</v>
      </c>
      <c r="H27" s="128" t="s">
        <v>756</v>
      </c>
      <c r="I27" s="133"/>
      <c r="J27" s="128"/>
      <c r="K27" s="128"/>
      <c r="L27" s="128"/>
    </row>
    <row r="28" spans="2:12">
      <c r="B28" s="126">
        <v>25</v>
      </c>
      <c r="C28" s="126" t="s">
        <v>12</v>
      </c>
      <c r="D28" s="126">
        <v>2017</v>
      </c>
      <c r="E28" s="126" t="s">
        <v>757</v>
      </c>
      <c r="F28" s="127" t="s">
        <v>15</v>
      </c>
      <c r="G28" s="128">
        <v>1684.9548</v>
      </c>
      <c r="H28" s="128" t="s">
        <v>756</v>
      </c>
      <c r="I28" s="133"/>
      <c r="J28" s="128"/>
      <c r="K28" s="128"/>
      <c r="L28" s="128"/>
    </row>
    <row r="29" spans="2:12">
      <c r="B29" s="126">
        <v>26</v>
      </c>
      <c r="C29" s="126" t="s">
        <v>12</v>
      </c>
      <c r="D29" s="126">
        <v>2017</v>
      </c>
      <c r="E29" s="126" t="s">
        <v>758</v>
      </c>
      <c r="F29" s="127" t="s">
        <v>15</v>
      </c>
      <c r="G29" s="128">
        <v>1194.6942</v>
      </c>
      <c r="H29" s="128" t="s">
        <v>759</v>
      </c>
      <c r="I29" s="133"/>
      <c r="J29" s="128"/>
      <c r="K29" s="128"/>
      <c r="L29" s="128"/>
    </row>
    <row r="30" spans="2:12">
      <c r="B30" s="126">
        <v>27</v>
      </c>
      <c r="C30" s="126" t="s">
        <v>12</v>
      </c>
      <c r="D30" s="126">
        <v>2017</v>
      </c>
      <c r="E30" s="126">
        <v>9390886511</v>
      </c>
      <c r="F30" s="127" t="s">
        <v>15</v>
      </c>
      <c r="G30" s="128">
        <v>937.937466666667</v>
      </c>
      <c r="H30" s="128" t="s">
        <v>23</v>
      </c>
      <c r="I30" s="133"/>
      <c r="J30" s="128"/>
      <c r="K30" s="128"/>
      <c r="L30" s="128"/>
    </row>
    <row r="31" spans="2:12">
      <c r="B31" s="126">
        <v>28</v>
      </c>
      <c r="C31" s="126" t="s">
        <v>12</v>
      </c>
      <c r="D31" s="126">
        <v>2017</v>
      </c>
      <c r="E31" s="126" t="s">
        <v>760</v>
      </c>
      <c r="F31" s="127" t="s">
        <v>15</v>
      </c>
      <c r="G31" s="128">
        <v>3300</v>
      </c>
      <c r="H31" s="128" t="s">
        <v>761</v>
      </c>
      <c r="I31" s="133"/>
      <c r="J31" s="128"/>
      <c r="K31" s="128"/>
      <c r="L31" s="128"/>
    </row>
    <row r="32" spans="2:12">
      <c r="B32" s="126">
        <v>29</v>
      </c>
      <c r="C32" s="126" t="s">
        <v>12</v>
      </c>
      <c r="D32" s="126">
        <v>2017</v>
      </c>
      <c r="E32" s="126" t="s">
        <v>17</v>
      </c>
      <c r="F32" s="127" t="s">
        <v>15</v>
      </c>
      <c r="G32" s="128">
        <v>2003.4384</v>
      </c>
      <c r="H32" s="128"/>
      <c r="I32" s="133"/>
      <c r="J32" s="128"/>
      <c r="K32" s="128"/>
      <c r="L32" s="128"/>
    </row>
    <row r="33" spans="2:12">
      <c r="B33" s="126">
        <v>30</v>
      </c>
      <c r="C33" s="126" t="s">
        <v>12</v>
      </c>
      <c r="D33" s="126">
        <v>2017</v>
      </c>
      <c r="E33" s="126" t="s">
        <v>762</v>
      </c>
      <c r="F33" s="127" t="s">
        <v>15</v>
      </c>
      <c r="G33" s="128">
        <v>3587.888</v>
      </c>
      <c r="H33" s="128" t="s">
        <v>763</v>
      </c>
      <c r="I33" s="133"/>
      <c r="J33" s="128"/>
      <c r="K33" s="128"/>
      <c r="L33" s="128"/>
    </row>
    <row r="34" spans="2:12">
      <c r="B34" s="126">
        <v>31</v>
      </c>
      <c r="C34" s="126" t="s">
        <v>12</v>
      </c>
      <c r="D34" s="126">
        <v>2017</v>
      </c>
      <c r="E34" s="126">
        <v>7586212498</v>
      </c>
      <c r="F34" s="127" t="s">
        <v>15</v>
      </c>
      <c r="G34" s="128">
        <v>2022.686</v>
      </c>
      <c r="H34" s="128" t="s">
        <v>764</v>
      </c>
      <c r="I34" s="133"/>
      <c r="J34" s="128"/>
      <c r="K34" s="128"/>
      <c r="L34" s="128"/>
    </row>
    <row r="35" spans="2:12">
      <c r="B35" s="126">
        <v>32</v>
      </c>
      <c r="C35" s="126" t="s">
        <v>12</v>
      </c>
      <c r="D35" s="126">
        <v>2017</v>
      </c>
      <c r="E35" s="126" t="s">
        <v>26</v>
      </c>
      <c r="F35" s="127" t="s">
        <v>15</v>
      </c>
      <c r="G35" s="128">
        <v>669.4324</v>
      </c>
      <c r="H35" s="128" t="s">
        <v>23</v>
      </c>
      <c r="I35" s="133"/>
      <c r="J35" s="128"/>
      <c r="K35" s="128"/>
      <c r="L35" s="128"/>
    </row>
    <row r="36" spans="2:12">
      <c r="B36" s="126">
        <v>33</v>
      </c>
      <c r="C36" s="126" t="s">
        <v>12</v>
      </c>
      <c r="D36" s="126">
        <v>2017</v>
      </c>
      <c r="E36" s="126" t="s">
        <v>27</v>
      </c>
      <c r="F36" s="127" t="s">
        <v>15</v>
      </c>
      <c r="G36" s="128">
        <v>2260.76929555556</v>
      </c>
      <c r="H36" s="128" t="s">
        <v>23</v>
      </c>
      <c r="I36" s="133"/>
      <c r="J36" s="128"/>
      <c r="K36" s="128"/>
      <c r="L36" s="128"/>
    </row>
    <row r="37" spans="2:12">
      <c r="B37" s="126">
        <v>34</v>
      </c>
      <c r="C37" s="126" t="s">
        <v>12</v>
      </c>
      <c r="D37" s="126">
        <v>2017</v>
      </c>
      <c r="E37" s="126" t="s">
        <v>765</v>
      </c>
      <c r="F37" s="127" t="s">
        <v>15</v>
      </c>
      <c r="G37" s="128">
        <v>1024.07872</v>
      </c>
      <c r="H37" s="128" t="s">
        <v>766</v>
      </c>
      <c r="I37" s="133"/>
      <c r="J37" s="128"/>
      <c r="K37" s="128"/>
      <c r="L37" s="128"/>
    </row>
    <row r="38" spans="2:12">
      <c r="B38" s="126">
        <v>35</v>
      </c>
      <c r="C38" s="126" t="s">
        <v>12</v>
      </c>
      <c r="D38" s="126" t="s">
        <v>18</v>
      </c>
      <c r="E38" s="126">
        <v>944038000</v>
      </c>
      <c r="F38" s="127" t="s">
        <v>15</v>
      </c>
      <c r="G38" s="128">
        <v>552.0414</v>
      </c>
      <c r="H38" s="128" t="s">
        <v>767</v>
      </c>
      <c r="I38" s="133"/>
      <c r="J38" s="128"/>
      <c r="K38" s="128"/>
      <c r="L38" s="128"/>
    </row>
    <row r="39" spans="2:12">
      <c r="B39" s="126">
        <v>36</v>
      </c>
      <c r="C39" s="126" t="s">
        <v>12</v>
      </c>
      <c r="D39" s="126" t="s">
        <v>18</v>
      </c>
      <c r="E39" s="126" t="s">
        <v>653</v>
      </c>
      <c r="F39" s="127" t="s">
        <v>15</v>
      </c>
      <c r="G39" s="128">
        <v>517.81</v>
      </c>
      <c r="H39" s="128" t="s">
        <v>768</v>
      </c>
      <c r="I39" s="133"/>
      <c r="J39" s="128"/>
      <c r="K39" s="128"/>
      <c r="L39" s="128"/>
    </row>
    <row r="40" spans="2:12">
      <c r="B40" s="126">
        <v>37</v>
      </c>
      <c r="C40" s="126" t="s">
        <v>12</v>
      </c>
      <c r="D40" s="126" t="s">
        <v>18</v>
      </c>
      <c r="E40" s="126" t="s">
        <v>654</v>
      </c>
      <c r="F40" s="127" t="s">
        <v>15</v>
      </c>
      <c r="G40" s="128">
        <v>2784.6412</v>
      </c>
      <c r="H40" s="128" t="s">
        <v>769</v>
      </c>
      <c r="I40" s="133"/>
      <c r="J40" s="128"/>
      <c r="K40" s="128"/>
      <c r="L40" s="128"/>
    </row>
    <row r="41" spans="2:12">
      <c r="B41" s="126">
        <v>38</v>
      </c>
      <c r="C41" s="126" t="s">
        <v>12</v>
      </c>
      <c r="D41" s="126" t="s">
        <v>18</v>
      </c>
      <c r="E41" s="126" t="s">
        <v>655</v>
      </c>
      <c r="F41" s="127" t="s">
        <v>15</v>
      </c>
      <c r="G41" s="128">
        <v>517.704</v>
      </c>
      <c r="H41" s="128" t="s">
        <v>770</v>
      </c>
      <c r="I41" s="133"/>
      <c r="J41" s="128"/>
      <c r="K41" s="128"/>
      <c r="L41" s="128"/>
    </row>
    <row r="42" spans="2:12">
      <c r="B42" s="126">
        <v>39</v>
      </c>
      <c r="C42" s="126" t="s">
        <v>12</v>
      </c>
      <c r="D42" s="126" t="s">
        <v>18</v>
      </c>
      <c r="E42" s="126" t="s">
        <v>656</v>
      </c>
      <c r="F42" s="127" t="s">
        <v>15</v>
      </c>
      <c r="G42" s="128">
        <v>342.8252</v>
      </c>
      <c r="H42" s="128" t="s">
        <v>771</v>
      </c>
      <c r="I42" s="133"/>
      <c r="J42" s="128"/>
      <c r="K42" s="128"/>
      <c r="L42" s="128"/>
    </row>
    <row r="43" spans="2:12">
      <c r="B43" s="126">
        <v>40</v>
      </c>
      <c r="C43" s="126" t="s">
        <v>12</v>
      </c>
      <c r="D43" s="126" t="s">
        <v>18</v>
      </c>
      <c r="E43" s="126" t="s">
        <v>657</v>
      </c>
      <c r="F43" s="127" t="s">
        <v>15</v>
      </c>
      <c r="G43" s="128">
        <v>560.8953</v>
      </c>
      <c r="H43" s="128" t="s">
        <v>772</v>
      </c>
      <c r="I43" s="133"/>
      <c r="J43" s="128"/>
      <c r="K43" s="128"/>
      <c r="L43" s="128"/>
    </row>
    <row r="44" spans="2:12">
      <c r="B44" s="126">
        <v>41</v>
      </c>
      <c r="C44" s="126" t="s">
        <v>12</v>
      </c>
      <c r="D44" s="126" t="s">
        <v>18</v>
      </c>
      <c r="E44" s="126" t="s">
        <v>658</v>
      </c>
      <c r="F44" s="127" t="s">
        <v>15</v>
      </c>
      <c r="G44" s="128">
        <v>696.9182</v>
      </c>
      <c r="H44" s="128" t="s">
        <v>773</v>
      </c>
      <c r="I44" s="133"/>
      <c r="J44" s="128"/>
      <c r="K44" s="128"/>
      <c r="L44" s="128"/>
    </row>
    <row r="45" spans="2:12">
      <c r="B45" s="126">
        <v>42</v>
      </c>
      <c r="C45" s="126" t="s">
        <v>12</v>
      </c>
      <c r="D45" s="126" t="s">
        <v>18</v>
      </c>
      <c r="E45" s="126" t="s">
        <v>659</v>
      </c>
      <c r="F45" s="127" t="s">
        <v>15</v>
      </c>
      <c r="G45" s="128">
        <v>1753.35501052632</v>
      </c>
      <c r="H45" s="128" t="s">
        <v>774</v>
      </c>
      <c r="I45" s="133"/>
      <c r="J45" s="128"/>
      <c r="K45" s="128"/>
      <c r="L45" s="128"/>
    </row>
    <row r="46" spans="2:12">
      <c r="B46" s="126">
        <v>43</v>
      </c>
      <c r="C46" s="126" t="s">
        <v>12</v>
      </c>
      <c r="D46" s="126" t="s">
        <v>18</v>
      </c>
      <c r="E46" s="126" t="s">
        <v>660</v>
      </c>
      <c r="F46" s="127" t="s">
        <v>15</v>
      </c>
      <c r="G46" s="128">
        <v>1537.93466666667</v>
      </c>
      <c r="H46" s="128" t="s">
        <v>775</v>
      </c>
      <c r="I46" s="133"/>
      <c r="J46" s="128"/>
      <c r="K46" s="128"/>
      <c r="L46" s="128"/>
    </row>
    <row r="47" spans="2:12">
      <c r="B47" s="126">
        <v>44</v>
      </c>
      <c r="C47" s="126" t="s">
        <v>12</v>
      </c>
      <c r="D47" s="126" t="s">
        <v>18</v>
      </c>
      <c r="E47" s="126" t="s">
        <v>661</v>
      </c>
      <c r="F47" s="127" t="s">
        <v>15</v>
      </c>
      <c r="G47" s="128">
        <v>1385.526</v>
      </c>
      <c r="H47" s="128" t="s">
        <v>776</v>
      </c>
      <c r="I47" s="133"/>
      <c r="J47" s="128"/>
      <c r="K47" s="128"/>
      <c r="L47" s="128"/>
    </row>
    <row r="48" spans="2:12">
      <c r="B48" s="126">
        <v>45</v>
      </c>
      <c r="C48" s="126" t="s">
        <v>12</v>
      </c>
      <c r="D48" s="126" t="s">
        <v>18</v>
      </c>
      <c r="E48" s="126" t="s">
        <v>662</v>
      </c>
      <c r="F48" s="127" t="s">
        <v>15</v>
      </c>
      <c r="G48" s="128">
        <v>646.628266666667</v>
      </c>
      <c r="H48" s="128" t="s">
        <v>777</v>
      </c>
      <c r="I48" s="133"/>
      <c r="J48" s="128"/>
      <c r="K48" s="128"/>
      <c r="L48" s="128"/>
    </row>
    <row r="49" spans="2:12">
      <c r="B49" s="126">
        <v>46</v>
      </c>
      <c r="C49" s="126" t="s">
        <v>12</v>
      </c>
      <c r="D49" s="126" t="s">
        <v>18</v>
      </c>
      <c r="E49" s="126" t="s">
        <v>663</v>
      </c>
      <c r="F49" s="127" t="s">
        <v>15</v>
      </c>
      <c r="G49" s="128">
        <v>1936.63562807018</v>
      </c>
      <c r="H49" s="128" t="s">
        <v>778</v>
      </c>
      <c r="I49" s="133"/>
      <c r="J49" s="128"/>
      <c r="K49" s="128"/>
      <c r="L49" s="128"/>
    </row>
    <row r="50" spans="2:12">
      <c r="B50" s="126">
        <v>47</v>
      </c>
      <c r="C50" s="126" t="s">
        <v>12</v>
      </c>
      <c r="D50" s="126" t="s">
        <v>18</v>
      </c>
      <c r="E50" s="126" t="s">
        <v>664</v>
      </c>
      <c r="F50" s="127" t="s">
        <v>15</v>
      </c>
      <c r="G50" s="128">
        <v>133.815733333333</v>
      </c>
      <c r="H50" s="128" t="s">
        <v>779</v>
      </c>
      <c r="I50" s="133"/>
      <c r="J50" s="128"/>
      <c r="K50" s="128"/>
      <c r="L50" s="128"/>
    </row>
    <row r="51" spans="2:12">
      <c r="B51" s="126">
        <v>48</v>
      </c>
      <c r="C51" s="126" t="s">
        <v>12</v>
      </c>
      <c r="D51" s="126" t="s">
        <v>18</v>
      </c>
      <c r="E51" s="126" t="s">
        <v>665</v>
      </c>
      <c r="F51" s="127" t="s">
        <v>15</v>
      </c>
      <c r="G51" s="128">
        <v>601.956333333333</v>
      </c>
      <c r="H51" s="128" t="s">
        <v>780</v>
      </c>
      <c r="I51" s="133"/>
      <c r="J51" s="128"/>
      <c r="K51" s="128"/>
      <c r="L51" s="128"/>
    </row>
    <row r="52" spans="2:12">
      <c r="B52" s="126">
        <v>49</v>
      </c>
      <c r="C52" s="126" t="s">
        <v>12</v>
      </c>
      <c r="D52" s="126" t="s">
        <v>18</v>
      </c>
      <c r="E52" s="126" t="s">
        <v>666</v>
      </c>
      <c r="F52" s="127" t="s">
        <v>15</v>
      </c>
      <c r="G52" s="128">
        <v>1226.63553333333</v>
      </c>
      <c r="H52" s="128" t="s">
        <v>781</v>
      </c>
      <c r="I52" s="133"/>
      <c r="J52" s="128"/>
      <c r="K52" s="128"/>
      <c r="L52" s="128"/>
    </row>
    <row r="53" spans="2:12">
      <c r="B53" s="126">
        <v>50</v>
      </c>
      <c r="C53" s="126" t="s">
        <v>12</v>
      </c>
      <c r="D53" s="126" t="s">
        <v>18</v>
      </c>
      <c r="E53" s="126" t="s">
        <v>667</v>
      </c>
      <c r="F53" s="127" t="s">
        <v>15</v>
      </c>
      <c r="G53" s="128">
        <v>1842.26638235294</v>
      </c>
      <c r="H53" s="128" t="s">
        <v>782</v>
      </c>
      <c r="I53" s="133"/>
      <c r="J53" s="128"/>
      <c r="K53" s="128"/>
      <c r="L53" s="128"/>
    </row>
    <row r="54" spans="2:12">
      <c r="B54" s="126">
        <v>51</v>
      </c>
      <c r="C54" s="126" t="s">
        <v>12</v>
      </c>
      <c r="D54" s="126" t="s">
        <v>18</v>
      </c>
      <c r="E54" s="126" t="s">
        <v>668</v>
      </c>
      <c r="F54" s="127" t="s">
        <v>15</v>
      </c>
      <c r="G54" s="128">
        <v>800.486866666667</v>
      </c>
      <c r="H54" s="128" t="s">
        <v>783</v>
      </c>
      <c r="I54" s="133"/>
      <c r="J54" s="128"/>
      <c r="K54" s="128"/>
      <c r="L54" s="128"/>
    </row>
    <row r="55" spans="2:12">
      <c r="B55" s="126">
        <v>52</v>
      </c>
      <c r="C55" s="126" t="s">
        <v>12</v>
      </c>
      <c r="D55" s="126" t="s">
        <v>18</v>
      </c>
      <c r="E55" s="126" t="s">
        <v>669</v>
      </c>
      <c r="F55" s="127" t="s">
        <v>15</v>
      </c>
      <c r="G55" s="128">
        <v>1561.5045</v>
      </c>
      <c r="H55" s="128" t="s">
        <v>784</v>
      </c>
      <c r="I55" s="133"/>
      <c r="J55" s="128"/>
      <c r="K55" s="128"/>
      <c r="L55" s="128"/>
    </row>
    <row r="56" spans="2:12">
      <c r="B56" s="126">
        <v>53</v>
      </c>
      <c r="C56" s="126" t="s">
        <v>12</v>
      </c>
      <c r="D56" s="126" t="s">
        <v>18</v>
      </c>
      <c r="E56" s="126" t="s">
        <v>670</v>
      </c>
      <c r="F56" s="127" t="s">
        <v>15</v>
      </c>
      <c r="G56" s="128">
        <v>2928.64347368421</v>
      </c>
      <c r="H56" s="128" t="s">
        <v>785</v>
      </c>
      <c r="I56" s="133"/>
      <c r="J56" s="128"/>
      <c r="K56" s="128"/>
      <c r="L56" s="128"/>
    </row>
    <row r="57" spans="2:12">
      <c r="B57" s="126">
        <v>54</v>
      </c>
      <c r="C57" s="126" t="s">
        <v>12</v>
      </c>
      <c r="D57" s="126" t="s">
        <v>18</v>
      </c>
      <c r="E57" s="126" t="s">
        <v>671</v>
      </c>
      <c r="F57" s="127" t="s">
        <v>15</v>
      </c>
      <c r="G57" s="128">
        <v>8747.07193333334</v>
      </c>
      <c r="H57" s="128" t="s">
        <v>786</v>
      </c>
      <c r="I57" s="133"/>
      <c r="J57" s="128"/>
      <c r="K57" s="128"/>
      <c r="L57" s="128"/>
    </row>
    <row r="58" spans="2:12">
      <c r="B58" s="126">
        <v>55</v>
      </c>
      <c r="C58" s="126" t="s">
        <v>12</v>
      </c>
      <c r="D58" s="126" t="s">
        <v>18</v>
      </c>
      <c r="E58" s="126" t="s">
        <v>672</v>
      </c>
      <c r="F58" s="127" t="s">
        <v>15</v>
      </c>
      <c r="G58" s="128">
        <v>798.310733333333</v>
      </c>
      <c r="H58" s="128" t="s">
        <v>787</v>
      </c>
      <c r="I58" s="133"/>
      <c r="J58" s="128"/>
      <c r="K58" s="128"/>
      <c r="L58" s="128"/>
    </row>
    <row r="59" spans="2:12">
      <c r="B59" s="126">
        <v>56</v>
      </c>
      <c r="C59" s="126" t="s">
        <v>12</v>
      </c>
      <c r="D59" s="126" t="s">
        <v>18</v>
      </c>
      <c r="E59" s="126" t="s">
        <v>673</v>
      </c>
      <c r="F59" s="127" t="s">
        <v>15</v>
      </c>
      <c r="G59" s="128">
        <v>1655.36136363636</v>
      </c>
      <c r="H59" s="128" t="s">
        <v>788</v>
      </c>
      <c r="I59" s="133"/>
      <c r="J59" s="128"/>
      <c r="K59" s="128"/>
      <c r="L59" s="128"/>
    </row>
    <row r="60" spans="2:12">
      <c r="B60" s="126">
        <v>57</v>
      </c>
      <c r="C60" s="126" t="s">
        <v>12</v>
      </c>
      <c r="D60" s="126" t="s">
        <v>18</v>
      </c>
      <c r="E60" s="126" t="s">
        <v>674</v>
      </c>
      <c r="F60" s="127" t="s">
        <v>15</v>
      </c>
      <c r="G60" s="128">
        <v>3112.8476</v>
      </c>
      <c r="H60" s="128" t="s">
        <v>789</v>
      </c>
      <c r="I60" s="133"/>
      <c r="J60" s="128"/>
      <c r="K60" s="128"/>
      <c r="L60" s="128"/>
    </row>
    <row r="61" spans="2:12">
      <c r="B61" s="126">
        <v>58</v>
      </c>
      <c r="C61" s="126" t="s">
        <v>12</v>
      </c>
      <c r="D61" s="126" t="s">
        <v>18</v>
      </c>
      <c r="E61" s="126" t="s">
        <v>675</v>
      </c>
      <c r="F61" s="127" t="s">
        <v>15</v>
      </c>
      <c r="G61" s="128">
        <v>1408.6764</v>
      </c>
      <c r="H61" s="128" t="s">
        <v>790</v>
      </c>
      <c r="I61" s="133"/>
      <c r="J61" s="128"/>
      <c r="K61" s="128"/>
      <c r="L61" s="128"/>
    </row>
    <row r="62" spans="2:12">
      <c r="B62" s="126">
        <v>59</v>
      </c>
      <c r="C62" s="126" t="s">
        <v>12</v>
      </c>
      <c r="D62" s="126" t="s">
        <v>18</v>
      </c>
      <c r="E62" s="126" t="s">
        <v>676</v>
      </c>
      <c r="F62" s="127" t="s">
        <v>15</v>
      </c>
      <c r="G62" s="128">
        <v>818.066466666666</v>
      </c>
      <c r="H62" s="128" t="s">
        <v>791</v>
      </c>
      <c r="I62" s="133"/>
      <c r="J62" s="128"/>
      <c r="K62" s="128"/>
      <c r="L62" s="128"/>
    </row>
    <row r="63" spans="2:12">
      <c r="B63" s="126">
        <v>60</v>
      </c>
      <c r="C63" s="126" t="s">
        <v>12</v>
      </c>
      <c r="D63" s="126" t="s">
        <v>18</v>
      </c>
      <c r="E63" s="126" t="s">
        <v>677</v>
      </c>
      <c r="F63" s="127" t="s">
        <v>15</v>
      </c>
      <c r="G63" s="128">
        <v>536.0807</v>
      </c>
      <c r="H63" s="128" t="s">
        <v>792</v>
      </c>
      <c r="I63" s="133"/>
      <c r="J63" s="128"/>
      <c r="K63" s="128"/>
      <c r="L63" s="128"/>
    </row>
    <row r="64" spans="2:12">
      <c r="B64" s="126">
        <v>61</v>
      </c>
      <c r="C64" s="126" t="s">
        <v>12</v>
      </c>
      <c r="D64" s="126" t="s">
        <v>18</v>
      </c>
      <c r="E64" s="126" t="s">
        <v>678</v>
      </c>
      <c r="F64" s="127" t="s">
        <v>15</v>
      </c>
      <c r="G64" s="128">
        <v>887.937766666667</v>
      </c>
      <c r="H64" s="128" t="s">
        <v>793</v>
      </c>
      <c r="I64" s="133"/>
      <c r="J64" s="128"/>
      <c r="K64" s="128"/>
      <c r="L64" s="128"/>
    </row>
    <row r="65" spans="2:12">
      <c r="B65" s="126">
        <v>62</v>
      </c>
      <c r="C65" s="126" t="s">
        <v>12</v>
      </c>
      <c r="D65" s="126" t="s">
        <v>18</v>
      </c>
      <c r="E65" s="126" t="s">
        <v>679</v>
      </c>
      <c r="F65" s="127" t="s">
        <v>15</v>
      </c>
      <c r="G65" s="128">
        <v>1406.36223333333</v>
      </c>
      <c r="H65" s="128" t="s">
        <v>794</v>
      </c>
      <c r="I65" s="133"/>
      <c r="J65" s="128"/>
      <c r="K65" s="128"/>
      <c r="L65" s="128"/>
    </row>
    <row r="66" spans="2:12">
      <c r="B66" s="126">
        <v>63</v>
      </c>
      <c r="C66" s="126" t="s">
        <v>12</v>
      </c>
      <c r="D66" s="126" t="s">
        <v>18</v>
      </c>
      <c r="E66" s="126" t="s">
        <v>19</v>
      </c>
      <c r="F66" s="127" t="s">
        <v>15</v>
      </c>
      <c r="G66" s="128">
        <v>1023.32152941176</v>
      </c>
      <c r="H66" s="128"/>
      <c r="I66" s="133"/>
      <c r="J66" s="128"/>
      <c r="K66" s="128"/>
      <c r="L66" s="128"/>
    </row>
    <row r="67" spans="2:12">
      <c r="B67" s="126">
        <v>64</v>
      </c>
      <c r="C67" s="126" t="s">
        <v>12</v>
      </c>
      <c r="D67" s="126" t="s">
        <v>18</v>
      </c>
      <c r="E67" s="126" t="s">
        <v>680</v>
      </c>
      <c r="F67" s="127" t="s">
        <v>15</v>
      </c>
      <c r="G67" s="128">
        <v>891.111333333334</v>
      </c>
      <c r="H67" s="128" t="s">
        <v>795</v>
      </c>
      <c r="I67" s="133"/>
      <c r="J67" s="128"/>
      <c r="K67" s="128"/>
      <c r="L67" s="128"/>
    </row>
    <row r="68" spans="2:12">
      <c r="B68" s="126">
        <v>65</v>
      </c>
      <c r="C68" s="126" t="s">
        <v>12</v>
      </c>
      <c r="D68" s="126" t="s">
        <v>18</v>
      </c>
      <c r="E68" s="126" t="s">
        <v>681</v>
      </c>
      <c r="F68" s="127" t="s">
        <v>15</v>
      </c>
      <c r="G68" s="128">
        <v>1624.88106666667</v>
      </c>
      <c r="H68" s="128" t="s">
        <v>796</v>
      </c>
      <c r="I68" s="133"/>
      <c r="J68" s="128"/>
      <c r="K68" s="128"/>
      <c r="L68" s="128"/>
    </row>
    <row r="69" spans="2:12">
      <c r="B69" s="126">
        <v>66</v>
      </c>
      <c r="C69" s="126" t="s">
        <v>12</v>
      </c>
      <c r="D69" s="126" t="s">
        <v>18</v>
      </c>
      <c r="E69" s="126" t="s">
        <v>682</v>
      </c>
      <c r="F69" s="127" t="s">
        <v>15</v>
      </c>
      <c r="G69" s="128">
        <v>1439.6284</v>
      </c>
      <c r="H69" s="128" t="s">
        <v>797</v>
      </c>
      <c r="I69" s="133"/>
      <c r="J69" s="128"/>
      <c r="K69" s="128"/>
      <c r="L69" s="128"/>
    </row>
    <row r="70" spans="2:12">
      <c r="B70" s="126">
        <v>67</v>
      </c>
      <c r="C70" s="126" t="s">
        <v>12</v>
      </c>
      <c r="D70" s="126" t="s">
        <v>18</v>
      </c>
      <c r="E70" s="126" t="s">
        <v>683</v>
      </c>
      <c r="F70" s="127" t="s">
        <v>15</v>
      </c>
      <c r="G70" s="128">
        <v>1127.93893333333</v>
      </c>
      <c r="H70" s="128" t="s">
        <v>798</v>
      </c>
      <c r="I70" s="133"/>
      <c r="J70" s="128"/>
      <c r="K70" s="128"/>
      <c r="L70" s="128"/>
    </row>
    <row r="71" spans="2:12">
      <c r="B71" s="126">
        <v>68</v>
      </c>
      <c r="C71" s="126" t="s">
        <v>12</v>
      </c>
      <c r="D71" s="126" t="s">
        <v>18</v>
      </c>
      <c r="E71" s="126" t="s">
        <v>684</v>
      </c>
      <c r="F71" s="127" t="s">
        <v>15</v>
      </c>
      <c r="G71" s="128">
        <v>820.736000000001</v>
      </c>
      <c r="H71" s="128" t="s">
        <v>799</v>
      </c>
      <c r="I71" s="133"/>
      <c r="J71" s="128"/>
      <c r="K71" s="128"/>
      <c r="L71" s="128"/>
    </row>
    <row r="72" spans="2:12">
      <c r="B72" s="126">
        <v>69</v>
      </c>
      <c r="C72" s="126" t="s">
        <v>12</v>
      </c>
      <c r="D72" s="126" t="s">
        <v>18</v>
      </c>
      <c r="E72" s="126" t="s">
        <v>16</v>
      </c>
      <c r="F72" s="127" t="s">
        <v>15</v>
      </c>
      <c r="G72" s="128">
        <v>131624.292783333</v>
      </c>
      <c r="H72" s="128"/>
      <c r="I72" s="133"/>
      <c r="J72" s="128"/>
      <c r="K72" s="128"/>
      <c r="L72" s="128"/>
    </row>
    <row r="73" spans="2:12">
      <c r="B73" s="126">
        <v>70</v>
      </c>
      <c r="C73" s="126" t="s">
        <v>12</v>
      </c>
      <c r="D73" s="126" t="s">
        <v>18</v>
      </c>
      <c r="E73" s="126">
        <v>7236955555</v>
      </c>
      <c r="F73" s="127" t="s">
        <v>15</v>
      </c>
      <c r="G73" s="128">
        <v>4807.789</v>
      </c>
      <c r="H73" s="128" t="s">
        <v>800</v>
      </c>
      <c r="I73" s="133"/>
      <c r="J73" s="128"/>
      <c r="K73" s="128"/>
      <c r="L73" s="128"/>
    </row>
    <row r="74" spans="2:12">
      <c r="B74" s="126">
        <v>71</v>
      </c>
      <c r="C74" s="126" t="s">
        <v>12</v>
      </c>
      <c r="D74" s="126" t="s">
        <v>18</v>
      </c>
      <c r="E74" s="126">
        <v>7430993649</v>
      </c>
      <c r="F74" s="127" t="s">
        <v>15</v>
      </c>
      <c r="G74" s="128">
        <v>1316.5708</v>
      </c>
      <c r="H74" s="128" t="s">
        <v>801</v>
      </c>
      <c r="I74" s="133"/>
      <c r="J74" s="128"/>
      <c r="K74" s="128"/>
      <c r="L74" s="128"/>
    </row>
    <row r="75" spans="2:12">
      <c r="B75" s="126">
        <v>72</v>
      </c>
      <c r="C75" s="126" t="s">
        <v>12</v>
      </c>
      <c r="D75" s="126" t="s">
        <v>18</v>
      </c>
      <c r="E75" s="126" t="s">
        <v>685</v>
      </c>
      <c r="F75" s="127" t="s">
        <v>15</v>
      </c>
      <c r="G75" s="128">
        <v>424.6466</v>
      </c>
      <c r="H75" s="128" t="s">
        <v>802</v>
      </c>
      <c r="I75" s="133"/>
      <c r="J75" s="128"/>
      <c r="K75" s="128"/>
      <c r="L75" s="128"/>
    </row>
    <row r="76" spans="2:12">
      <c r="B76" s="126">
        <v>73</v>
      </c>
      <c r="C76" s="126" t="s">
        <v>12</v>
      </c>
      <c r="D76" s="126" t="s">
        <v>18</v>
      </c>
      <c r="E76" s="126" t="s">
        <v>686</v>
      </c>
      <c r="F76" s="127" t="s">
        <v>15</v>
      </c>
      <c r="G76" s="128">
        <v>823.2172</v>
      </c>
      <c r="H76" s="128" t="s">
        <v>803</v>
      </c>
      <c r="I76" s="133"/>
      <c r="J76" s="128"/>
      <c r="K76" s="128"/>
      <c r="L76" s="128"/>
    </row>
    <row r="77" spans="2:12">
      <c r="B77" s="126">
        <v>74</v>
      </c>
      <c r="C77" s="126" t="s">
        <v>12</v>
      </c>
      <c r="D77" s="126" t="s">
        <v>18</v>
      </c>
      <c r="E77" s="126" t="s">
        <v>20</v>
      </c>
      <c r="F77" s="127" t="s">
        <v>15</v>
      </c>
      <c r="G77" s="128">
        <v>453.326666666667</v>
      </c>
      <c r="H77" s="128"/>
      <c r="I77" s="133"/>
      <c r="J77" s="128"/>
      <c r="K77" s="128"/>
      <c r="L77" s="128"/>
    </row>
    <row r="78" spans="2:12">
      <c r="B78" s="126">
        <v>75</v>
      </c>
      <c r="C78" s="126" t="s">
        <v>12</v>
      </c>
      <c r="D78" s="126" t="s">
        <v>18</v>
      </c>
      <c r="E78" s="126">
        <v>1510955555</v>
      </c>
      <c r="F78" s="127" t="s">
        <v>15</v>
      </c>
      <c r="G78" s="128">
        <v>2880.5288</v>
      </c>
      <c r="H78" s="128" t="s">
        <v>804</v>
      </c>
      <c r="I78" s="133"/>
      <c r="J78" s="128"/>
      <c r="K78" s="128"/>
      <c r="L78" s="128"/>
    </row>
    <row r="79" spans="2:12">
      <c r="B79" s="126">
        <v>76</v>
      </c>
      <c r="C79" s="126" t="s">
        <v>12</v>
      </c>
      <c r="D79" s="126" t="s">
        <v>18</v>
      </c>
      <c r="E79" s="126">
        <v>2164129000</v>
      </c>
      <c r="F79" s="127" t="s">
        <v>15</v>
      </c>
      <c r="G79" s="128">
        <v>2457.40506666667</v>
      </c>
      <c r="H79" s="128" t="s">
        <v>728</v>
      </c>
      <c r="I79" s="133"/>
      <c r="J79" s="128"/>
      <c r="K79" s="128"/>
      <c r="L79" s="128"/>
    </row>
    <row r="80" spans="2:12">
      <c r="B80" s="126">
        <v>77</v>
      </c>
      <c r="C80" s="126" t="s">
        <v>12</v>
      </c>
      <c r="D80" s="126" t="s">
        <v>18</v>
      </c>
      <c r="E80" s="126">
        <v>2361014444</v>
      </c>
      <c r="F80" s="127" t="s">
        <v>15</v>
      </c>
      <c r="G80" s="128">
        <v>761.714380952381</v>
      </c>
      <c r="H80" s="128" t="s">
        <v>805</v>
      </c>
      <c r="I80" s="133"/>
      <c r="J80" s="128"/>
      <c r="K80" s="128"/>
      <c r="L80" s="128"/>
    </row>
    <row r="81" spans="2:12">
      <c r="B81" s="126">
        <v>78</v>
      </c>
      <c r="C81" s="126" t="s">
        <v>12</v>
      </c>
      <c r="D81" s="126" t="s">
        <v>18</v>
      </c>
      <c r="E81" s="126">
        <v>3135308198</v>
      </c>
      <c r="F81" s="127" t="s">
        <v>15</v>
      </c>
      <c r="G81" s="128">
        <v>862.31</v>
      </c>
      <c r="H81" s="128" t="s">
        <v>806</v>
      </c>
      <c r="I81" s="133"/>
      <c r="J81" s="128"/>
      <c r="K81" s="128"/>
      <c r="L81" s="128"/>
    </row>
    <row r="82" spans="2:12">
      <c r="B82" s="126">
        <v>79</v>
      </c>
      <c r="C82" s="126" t="s">
        <v>12</v>
      </c>
      <c r="D82" s="126" t="s">
        <v>18</v>
      </c>
      <c r="E82" s="126">
        <v>3198944444</v>
      </c>
      <c r="F82" s="127" t="s">
        <v>15</v>
      </c>
      <c r="G82" s="128">
        <v>406.78</v>
      </c>
      <c r="H82" s="128" t="s">
        <v>807</v>
      </c>
      <c r="I82" s="133"/>
      <c r="J82" s="128"/>
      <c r="K82" s="128"/>
      <c r="L82" s="128"/>
    </row>
    <row r="83" spans="2:12">
      <c r="B83" s="126">
        <v>80</v>
      </c>
      <c r="C83" s="126" t="s">
        <v>12</v>
      </c>
      <c r="D83" s="126" t="s">
        <v>18</v>
      </c>
      <c r="E83" s="126">
        <v>3605955555</v>
      </c>
      <c r="F83" s="127" t="s">
        <v>15</v>
      </c>
      <c r="G83" s="128">
        <v>404.3476</v>
      </c>
      <c r="H83" s="128" t="s">
        <v>808</v>
      </c>
      <c r="I83" s="133"/>
      <c r="J83" s="128"/>
      <c r="K83" s="128"/>
      <c r="L83" s="128"/>
    </row>
    <row r="84" spans="2:12">
      <c r="B84" s="126">
        <v>81</v>
      </c>
      <c r="C84" s="126" t="s">
        <v>12</v>
      </c>
      <c r="D84" s="126" t="s">
        <v>18</v>
      </c>
      <c r="E84" s="126">
        <v>8207955555</v>
      </c>
      <c r="F84" s="127" t="s">
        <v>15</v>
      </c>
      <c r="G84" s="128">
        <v>874.222066666667</v>
      </c>
      <c r="H84" s="128" t="s">
        <v>809</v>
      </c>
      <c r="I84" s="133"/>
      <c r="J84" s="128"/>
      <c r="K84" s="128"/>
      <c r="L84" s="128"/>
    </row>
    <row r="85" spans="2:12">
      <c r="B85" s="126">
        <v>82</v>
      </c>
      <c r="C85" s="126" t="s">
        <v>12</v>
      </c>
      <c r="D85" s="126" t="s">
        <v>18</v>
      </c>
      <c r="E85" s="126">
        <v>8259269582</v>
      </c>
      <c r="F85" s="127" t="s">
        <v>15</v>
      </c>
      <c r="G85" s="128">
        <v>728.432</v>
      </c>
      <c r="H85" s="128" t="s">
        <v>810</v>
      </c>
      <c r="I85" s="133"/>
      <c r="J85" s="128"/>
      <c r="K85" s="128"/>
      <c r="L85" s="128"/>
    </row>
    <row r="86" spans="2:12">
      <c r="B86" s="126">
        <v>83</v>
      </c>
      <c r="C86" s="126" t="s">
        <v>12</v>
      </c>
      <c r="D86" s="126" t="s">
        <v>18</v>
      </c>
      <c r="E86" s="126">
        <v>8270354969</v>
      </c>
      <c r="F86" s="127" t="s">
        <v>15</v>
      </c>
      <c r="G86" s="128">
        <v>913.140533333333</v>
      </c>
      <c r="H86" s="128" t="s">
        <v>811</v>
      </c>
      <c r="I86" s="133"/>
      <c r="J86" s="128"/>
      <c r="K86" s="128"/>
      <c r="L86" s="128"/>
    </row>
    <row r="87" spans="2:12">
      <c r="B87" s="126">
        <v>84</v>
      </c>
      <c r="C87" s="126" t="s">
        <v>12</v>
      </c>
      <c r="D87" s="126" t="s">
        <v>18</v>
      </c>
      <c r="E87" s="126">
        <v>8754638900</v>
      </c>
      <c r="F87" s="127" t="s">
        <v>15</v>
      </c>
      <c r="G87" s="128">
        <v>2037.56026666667</v>
      </c>
      <c r="H87" s="128" t="s">
        <v>812</v>
      </c>
      <c r="I87" s="133"/>
      <c r="J87" s="128"/>
      <c r="K87" s="128"/>
      <c r="L87" s="128"/>
    </row>
    <row r="88" spans="2:12">
      <c r="B88" s="126">
        <v>85</v>
      </c>
      <c r="C88" s="126" t="s">
        <v>12</v>
      </c>
      <c r="D88" s="126" t="s">
        <v>18</v>
      </c>
      <c r="E88" s="126">
        <v>43955555</v>
      </c>
      <c r="F88" s="127" t="s">
        <v>15</v>
      </c>
      <c r="G88" s="128">
        <v>1175.38453333333</v>
      </c>
      <c r="H88" s="128" t="s">
        <v>773</v>
      </c>
      <c r="I88" s="133"/>
      <c r="J88" s="128"/>
      <c r="K88" s="128"/>
      <c r="L88" s="128"/>
    </row>
    <row r="89" spans="2:12">
      <c r="B89" s="126">
        <v>86</v>
      </c>
      <c r="C89" s="126" t="s">
        <v>12</v>
      </c>
      <c r="D89" s="126" t="s">
        <v>18</v>
      </c>
      <c r="E89" s="126">
        <v>63017911</v>
      </c>
      <c r="F89" s="127" t="s">
        <v>15</v>
      </c>
      <c r="G89" s="128">
        <v>1059.11666666667</v>
      </c>
      <c r="H89" s="128" t="s">
        <v>813</v>
      </c>
      <c r="I89" s="133"/>
      <c r="J89" s="128"/>
      <c r="K89" s="128"/>
      <c r="L89" s="128"/>
    </row>
    <row r="90" spans="2:12">
      <c r="B90" s="126">
        <v>87</v>
      </c>
      <c r="C90" s="126" t="s">
        <v>12</v>
      </c>
      <c r="D90" s="126" t="s">
        <v>18</v>
      </c>
      <c r="E90" s="126">
        <v>1272014444</v>
      </c>
      <c r="F90" s="127" t="s">
        <v>15</v>
      </c>
      <c r="G90" s="128">
        <v>7995.41345098039</v>
      </c>
      <c r="H90" s="128" t="s">
        <v>814</v>
      </c>
      <c r="I90" s="133"/>
      <c r="J90" s="128"/>
      <c r="K90" s="128"/>
      <c r="L90" s="128"/>
    </row>
    <row r="91" spans="2:12">
      <c r="B91" s="126">
        <v>88</v>
      </c>
      <c r="C91" s="126" t="s">
        <v>12</v>
      </c>
      <c r="D91" s="126" t="s">
        <v>18</v>
      </c>
      <c r="E91" s="126">
        <v>1371014444</v>
      </c>
      <c r="F91" s="127" t="s">
        <v>15</v>
      </c>
      <c r="G91" s="128">
        <v>1606.4512</v>
      </c>
      <c r="H91" s="128" t="s">
        <v>815</v>
      </c>
      <c r="I91" s="133"/>
      <c r="J91" s="128"/>
      <c r="K91" s="128"/>
      <c r="L91" s="128"/>
    </row>
    <row r="92" spans="2:12">
      <c r="B92" s="126">
        <v>89</v>
      </c>
      <c r="C92" s="126" t="s">
        <v>12</v>
      </c>
      <c r="D92" s="126" t="s">
        <v>18</v>
      </c>
      <c r="E92" s="126">
        <v>4077955555</v>
      </c>
      <c r="F92" s="127" t="s">
        <v>15</v>
      </c>
      <c r="G92" s="128">
        <v>2425.728</v>
      </c>
      <c r="H92" s="128"/>
      <c r="I92" s="133"/>
      <c r="J92" s="128"/>
      <c r="K92" s="128"/>
      <c r="L92" s="128"/>
    </row>
    <row r="93" spans="2:12">
      <c r="B93" s="126">
        <v>90</v>
      </c>
      <c r="C93" s="126" t="s">
        <v>12</v>
      </c>
      <c r="D93" s="126" t="s">
        <v>18</v>
      </c>
      <c r="E93" s="126">
        <v>4713701214</v>
      </c>
      <c r="F93" s="127" t="s">
        <v>15</v>
      </c>
      <c r="G93" s="128">
        <v>1634.20906666667</v>
      </c>
      <c r="H93" s="128" t="s">
        <v>816</v>
      </c>
      <c r="I93" s="133"/>
      <c r="J93" s="128"/>
      <c r="K93" s="128"/>
      <c r="L93" s="128"/>
    </row>
    <row r="94" spans="2:12">
      <c r="B94" s="126">
        <v>91</v>
      </c>
      <c r="C94" s="126" t="s">
        <v>12</v>
      </c>
      <c r="D94" s="126" t="s">
        <v>18</v>
      </c>
      <c r="E94" s="126">
        <v>4865129000</v>
      </c>
      <c r="F94" s="127" t="s">
        <v>15</v>
      </c>
      <c r="G94" s="128">
        <v>1247.7048</v>
      </c>
      <c r="H94" s="128" t="s">
        <v>817</v>
      </c>
      <c r="I94" s="133"/>
      <c r="J94" s="128"/>
      <c r="K94" s="128"/>
      <c r="L94" s="128"/>
    </row>
    <row r="95" spans="2:12">
      <c r="B95" s="126">
        <v>92</v>
      </c>
      <c r="C95" s="126" t="s">
        <v>12</v>
      </c>
      <c r="D95" s="126" t="s">
        <v>18</v>
      </c>
      <c r="E95" s="126">
        <v>4980844871</v>
      </c>
      <c r="F95" s="127" t="s">
        <v>15</v>
      </c>
      <c r="G95" s="128">
        <v>5586.02333333333</v>
      </c>
      <c r="H95" s="128" t="s">
        <v>818</v>
      </c>
      <c r="I95" s="133"/>
      <c r="J95" s="128"/>
      <c r="K95" s="128"/>
      <c r="L95" s="128"/>
    </row>
    <row r="96" spans="2:12">
      <c r="B96" s="126">
        <v>93</v>
      </c>
      <c r="C96" s="126" t="s">
        <v>12</v>
      </c>
      <c r="D96" s="126" t="s">
        <v>18</v>
      </c>
      <c r="E96" s="126">
        <v>5130014444</v>
      </c>
      <c r="F96" s="127" t="s">
        <v>15</v>
      </c>
      <c r="G96" s="128">
        <v>13014.144</v>
      </c>
      <c r="H96" s="128" t="s">
        <v>819</v>
      </c>
      <c r="I96" s="133"/>
      <c r="J96" s="128"/>
      <c r="K96" s="128"/>
      <c r="L96" s="128"/>
    </row>
    <row r="97" spans="2:12">
      <c r="B97" s="126">
        <v>94</v>
      </c>
      <c r="C97" s="126" t="s">
        <v>12</v>
      </c>
      <c r="D97" s="126" t="s">
        <v>18</v>
      </c>
      <c r="E97" s="126">
        <v>5261014444</v>
      </c>
      <c r="F97" s="127" t="s">
        <v>15</v>
      </c>
      <c r="G97" s="128">
        <v>3990.97066666667</v>
      </c>
      <c r="H97" s="128" t="s">
        <v>820</v>
      </c>
      <c r="I97" s="133"/>
      <c r="J97" s="128"/>
      <c r="K97" s="128"/>
      <c r="L97" s="128"/>
    </row>
    <row r="98" spans="2:12">
      <c r="B98" s="126">
        <v>95</v>
      </c>
      <c r="C98" s="126" t="s">
        <v>12</v>
      </c>
      <c r="D98" s="126" t="s">
        <v>18</v>
      </c>
      <c r="E98" s="126">
        <v>6430014444</v>
      </c>
      <c r="F98" s="127" t="s">
        <v>15</v>
      </c>
      <c r="G98" s="128">
        <v>8893.7408</v>
      </c>
      <c r="H98" s="128" t="s">
        <v>821</v>
      </c>
      <c r="I98" s="133"/>
      <c r="J98" s="128"/>
      <c r="K98" s="128"/>
      <c r="L98" s="128"/>
    </row>
    <row r="99" spans="2:12">
      <c r="B99" s="126">
        <v>96</v>
      </c>
      <c r="C99" s="126" t="s">
        <v>12</v>
      </c>
      <c r="D99" s="126" t="s">
        <v>28</v>
      </c>
      <c r="E99" s="126" t="s">
        <v>29</v>
      </c>
      <c r="F99" s="127" t="s">
        <v>15</v>
      </c>
      <c r="G99" s="128">
        <v>293.491473439352</v>
      </c>
      <c r="H99" s="128" t="s">
        <v>30</v>
      </c>
      <c r="I99" s="133"/>
      <c r="J99" s="128"/>
      <c r="K99" s="153"/>
      <c r="L99" s="128"/>
    </row>
    <row r="100" spans="2:12">
      <c r="B100" s="126">
        <v>97</v>
      </c>
      <c r="C100" s="126" t="s">
        <v>12</v>
      </c>
      <c r="D100" s="126" t="s">
        <v>822</v>
      </c>
      <c r="E100" s="126" t="s">
        <v>31</v>
      </c>
      <c r="F100" s="127" t="s">
        <v>15</v>
      </c>
      <c r="G100" s="128">
        <v>1072.52554304605</v>
      </c>
      <c r="H100" s="128" t="s">
        <v>30</v>
      </c>
      <c r="I100" s="133"/>
      <c r="J100" s="128"/>
      <c r="K100" s="153"/>
      <c r="L100" s="128"/>
    </row>
    <row r="101" spans="2:12">
      <c r="B101" s="138">
        <v>98</v>
      </c>
      <c r="C101" s="126" t="s">
        <v>12</v>
      </c>
      <c r="D101" s="139">
        <v>2016</v>
      </c>
      <c r="E101" s="139" t="s">
        <v>52</v>
      </c>
      <c r="F101" s="138" t="s">
        <v>15</v>
      </c>
      <c r="G101" s="139">
        <v>562</v>
      </c>
      <c r="H101" s="140" t="s">
        <v>60</v>
      </c>
      <c r="I101" s="154"/>
      <c r="J101" s="140"/>
      <c r="K101" s="155"/>
      <c r="L101" s="139"/>
    </row>
    <row r="102" spans="2:15">
      <c r="B102" s="138">
        <v>99</v>
      </c>
      <c r="C102" s="126" t="s">
        <v>12</v>
      </c>
      <c r="D102" s="139">
        <v>2016</v>
      </c>
      <c r="E102" s="139" t="s">
        <v>34</v>
      </c>
      <c r="F102" s="138" t="s">
        <v>15</v>
      </c>
      <c r="G102" s="139">
        <v>581</v>
      </c>
      <c r="H102" s="140" t="s">
        <v>35</v>
      </c>
      <c r="I102" s="154"/>
      <c r="J102" s="140"/>
      <c r="K102" s="156"/>
      <c r="L102" s="139"/>
      <c r="M102" s="134"/>
      <c r="N102" s="101"/>
      <c r="O102" s="101"/>
    </row>
    <row r="103" spans="2:15">
      <c r="B103" s="138">
        <v>100</v>
      </c>
      <c r="C103" s="126" t="s">
        <v>12</v>
      </c>
      <c r="D103" s="139">
        <v>2016</v>
      </c>
      <c r="E103" s="139" t="s">
        <v>36</v>
      </c>
      <c r="F103" s="138" t="s">
        <v>15</v>
      </c>
      <c r="G103" s="139">
        <v>1058</v>
      </c>
      <c r="H103" s="140" t="s">
        <v>35</v>
      </c>
      <c r="I103" s="154"/>
      <c r="J103" s="140"/>
      <c r="K103" s="156"/>
      <c r="L103" s="139"/>
      <c r="M103" s="134"/>
      <c r="N103" s="101"/>
      <c r="O103" s="101"/>
    </row>
    <row r="104" spans="2:15">
      <c r="B104" s="138">
        <v>101</v>
      </c>
      <c r="C104" s="126" t="s">
        <v>12</v>
      </c>
      <c r="D104" s="139">
        <v>2016</v>
      </c>
      <c r="E104" s="139" t="s">
        <v>37</v>
      </c>
      <c r="F104" s="138" t="s">
        <v>15</v>
      </c>
      <c r="G104" s="139">
        <v>3350</v>
      </c>
      <c r="H104" s="140" t="s">
        <v>35</v>
      </c>
      <c r="I104" s="154"/>
      <c r="J104" s="140"/>
      <c r="K104" s="138"/>
      <c r="L104" s="139"/>
      <c r="M104" s="134"/>
      <c r="N104" s="101"/>
      <c r="O104" s="101"/>
    </row>
    <row r="105" spans="2:15">
      <c r="B105" s="138">
        <v>102</v>
      </c>
      <c r="C105" s="126" t="s">
        <v>12</v>
      </c>
      <c r="D105" s="139">
        <v>2016</v>
      </c>
      <c r="E105" s="139" t="s">
        <v>38</v>
      </c>
      <c r="F105" s="138" t="s">
        <v>15</v>
      </c>
      <c r="G105" s="139">
        <v>1462</v>
      </c>
      <c r="H105" s="140" t="s">
        <v>35</v>
      </c>
      <c r="I105" s="154"/>
      <c r="J105" s="140"/>
      <c r="K105" s="138"/>
      <c r="L105" s="139"/>
      <c r="M105" s="134"/>
      <c r="N105" s="101"/>
      <c r="O105" s="101"/>
    </row>
    <row r="106" spans="2:15">
      <c r="B106" s="138">
        <v>103</v>
      </c>
      <c r="C106" s="126" t="s">
        <v>12</v>
      </c>
      <c r="D106" s="139">
        <v>2016</v>
      </c>
      <c r="E106" s="139" t="s">
        <v>48</v>
      </c>
      <c r="F106" s="138" t="s">
        <v>15</v>
      </c>
      <c r="G106" s="139">
        <v>605</v>
      </c>
      <c r="H106" s="140" t="s">
        <v>60</v>
      </c>
      <c r="I106" s="154"/>
      <c r="J106" s="140"/>
      <c r="K106" s="138"/>
      <c r="L106" s="139"/>
      <c r="M106" s="134"/>
      <c r="N106" s="101"/>
      <c r="O106" s="101"/>
    </row>
    <row r="107" spans="2:12">
      <c r="B107" s="138">
        <v>104</v>
      </c>
      <c r="C107" s="126" t="s">
        <v>12</v>
      </c>
      <c r="D107" s="139">
        <v>2016</v>
      </c>
      <c r="E107" s="138" t="s">
        <v>39</v>
      </c>
      <c r="F107" s="138" t="s">
        <v>15</v>
      </c>
      <c r="G107" s="141">
        <v>1278.48</v>
      </c>
      <c r="H107" s="140" t="s">
        <v>35</v>
      </c>
      <c r="I107" s="154"/>
      <c r="J107" s="140"/>
      <c r="K107" s="138"/>
      <c r="L107" s="139"/>
    </row>
    <row r="108" spans="2:12">
      <c r="B108" s="138">
        <v>105</v>
      </c>
      <c r="C108" s="126" t="s">
        <v>12</v>
      </c>
      <c r="D108" s="139">
        <v>2016</v>
      </c>
      <c r="E108" s="138" t="s">
        <v>40</v>
      </c>
      <c r="F108" s="138" t="s">
        <v>15</v>
      </c>
      <c r="G108" s="141">
        <v>10951</v>
      </c>
      <c r="H108" s="140" t="s">
        <v>35</v>
      </c>
      <c r="I108" s="154"/>
      <c r="J108" s="140"/>
      <c r="K108" s="140"/>
      <c r="L108" s="139"/>
    </row>
    <row r="109" spans="2:22">
      <c r="B109" s="138">
        <v>106</v>
      </c>
      <c r="C109" s="126" t="s">
        <v>12</v>
      </c>
      <c r="D109" s="139">
        <v>2016</v>
      </c>
      <c r="E109" s="138" t="s">
        <v>41</v>
      </c>
      <c r="F109" s="138" t="s">
        <v>15</v>
      </c>
      <c r="G109" s="141">
        <v>1673.28</v>
      </c>
      <c r="H109" s="140" t="s">
        <v>35</v>
      </c>
      <c r="I109" s="154"/>
      <c r="J109" s="140"/>
      <c r="K109" s="140"/>
      <c r="L109" s="139"/>
      <c r="M109" s="134"/>
      <c r="N109" s="101"/>
      <c r="O109" s="101"/>
      <c r="P109" s="101"/>
      <c r="Q109" s="101"/>
      <c r="R109" s="134"/>
      <c r="S109" s="101"/>
      <c r="T109" s="101"/>
      <c r="U109" s="101"/>
      <c r="V109" s="101"/>
    </row>
    <row r="110" spans="2:12">
      <c r="B110" s="138">
        <v>107</v>
      </c>
      <c r="C110" s="126" t="s">
        <v>12</v>
      </c>
      <c r="D110" s="139">
        <v>2016</v>
      </c>
      <c r="E110" s="138" t="s">
        <v>42</v>
      </c>
      <c r="F110" s="138" t="s">
        <v>15</v>
      </c>
      <c r="G110" s="141">
        <f>11246-394</f>
        <v>10852</v>
      </c>
      <c r="H110" s="140" t="s">
        <v>35</v>
      </c>
      <c r="I110" s="154"/>
      <c r="J110" s="140"/>
      <c r="K110" s="140"/>
      <c r="L110" s="139"/>
    </row>
    <row r="111" spans="2:12">
      <c r="B111" s="138">
        <v>108</v>
      </c>
      <c r="C111" s="126" t="s">
        <v>12</v>
      </c>
      <c r="D111" s="139">
        <v>2016</v>
      </c>
      <c r="E111" s="138" t="s">
        <v>43</v>
      </c>
      <c r="F111" s="138" t="s">
        <v>15</v>
      </c>
      <c r="G111" s="141">
        <v>1375.605</v>
      </c>
      <c r="H111" s="140" t="s">
        <v>35</v>
      </c>
      <c r="I111" s="154"/>
      <c r="J111" s="140"/>
      <c r="K111" s="140"/>
      <c r="L111" s="139"/>
    </row>
    <row r="112" spans="2:12">
      <c r="B112" s="138">
        <v>109</v>
      </c>
      <c r="C112" s="126" t="s">
        <v>12</v>
      </c>
      <c r="D112" s="139">
        <v>2016</v>
      </c>
      <c r="E112" s="142" t="s">
        <v>53</v>
      </c>
      <c r="F112" s="138" t="s">
        <v>15</v>
      </c>
      <c r="G112" s="141">
        <v>184</v>
      </c>
      <c r="H112" s="140" t="s">
        <v>60</v>
      </c>
      <c r="I112" s="154"/>
      <c r="J112" s="140"/>
      <c r="K112" s="140"/>
      <c r="L112" s="139"/>
    </row>
    <row r="113" spans="2:12">
      <c r="B113" s="138">
        <v>110</v>
      </c>
      <c r="C113" s="126" t="s">
        <v>12</v>
      </c>
      <c r="D113" s="139">
        <v>2016</v>
      </c>
      <c r="E113" s="142" t="s">
        <v>44</v>
      </c>
      <c r="F113" s="138" t="s">
        <v>15</v>
      </c>
      <c r="G113" s="141">
        <v>1849.44</v>
      </c>
      <c r="H113" s="140" t="s">
        <v>35</v>
      </c>
      <c r="I113" s="154"/>
      <c r="J113" s="140"/>
      <c r="K113" s="140"/>
      <c r="L113" s="139"/>
    </row>
    <row r="114" spans="2:12">
      <c r="B114" s="138">
        <v>111</v>
      </c>
      <c r="C114" s="126" t="s">
        <v>12</v>
      </c>
      <c r="D114" s="139">
        <v>2016</v>
      </c>
      <c r="E114" s="142" t="s">
        <v>45</v>
      </c>
      <c r="F114" s="138" t="s">
        <v>15</v>
      </c>
      <c r="G114" s="141">
        <v>738.54</v>
      </c>
      <c r="H114" s="140" t="s">
        <v>35</v>
      </c>
      <c r="I114" s="154"/>
      <c r="J114" s="140"/>
      <c r="K114" s="140"/>
      <c r="L114" s="139"/>
    </row>
    <row r="115" spans="2:12">
      <c r="B115" s="138">
        <v>112</v>
      </c>
      <c r="C115" s="126" t="s">
        <v>12</v>
      </c>
      <c r="D115" s="139">
        <v>2016</v>
      </c>
      <c r="E115" s="142" t="s">
        <v>46</v>
      </c>
      <c r="F115" s="138" t="s">
        <v>15</v>
      </c>
      <c r="G115" s="139">
        <v>322</v>
      </c>
      <c r="H115" s="140" t="s">
        <v>35</v>
      </c>
      <c r="I115" s="154"/>
      <c r="J115" s="140"/>
      <c r="K115" s="140"/>
      <c r="L115" s="139"/>
    </row>
    <row r="116" spans="2:12">
      <c r="B116" s="138">
        <v>113</v>
      </c>
      <c r="C116" s="126" t="s">
        <v>12</v>
      </c>
      <c r="D116" s="139">
        <v>2016</v>
      </c>
      <c r="E116" s="142" t="s">
        <v>47</v>
      </c>
      <c r="F116" s="138" t="s">
        <v>15</v>
      </c>
      <c r="G116" s="139">
        <v>1484</v>
      </c>
      <c r="H116" s="140" t="s">
        <v>35</v>
      </c>
      <c r="I116" s="154"/>
      <c r="J116" s="140"/>
      <c r="K116" s="140"/>
      <c r="L116" s="139"/>
    </row>
    <row r="117" spans="2:12">
      <c r="B117" s="138">
        <v>114</v>
      </c>
      <c r="C117" s="126" t="s">
        <v>12</v>
      </c>
      <c r="D117" s="139">
        <v>2016</v>
      </c>
      <c r="E117" s="142" t="s">
        <v>48</v>
      </c>
      <c r="F117" s="138" t="s">
        <v>15</v>
      </c>
      <c r="G117" s="139">
        <v>335</v>
      </c>
      <c r="H117" s="140" t="s">
        <v>35</v>
      </c>
      <c r="I117" s="154"/>
      <c r="J117" s="140"/>
      <c r="K117" s="140"/>
      <c r="L117" s="139"/>
    </row>
    <row r="118" spans="2:12">
      <c r="B118" s="138">
        <v>115</v>
      </c>
      <c r="C118" s="126" t="s">
        <v>12</v>
      </c>
      <c r="D118" s="139">
        <v>2016</v>
      </c>
      <c r="E118" s="138" t="s">
        <v>49</v>
      </c>
      <c r="F118" s="138" t="s">
        <v>15</v>
      </c>
      <c r="G118" s="139">
        <v>322</v>
      </c>
      <c r="H118" s="140" t="s">
        <v>35</v>
      </c>
      <c r="I118" s="154"/>
      <c r="J118" s="140"/>
      <c r="K118" s="140"/>
      <c r="L118" s="139"/>
    </row>
    <row r="119" spans="2:12">
      <c r="B119" s="138">
        <v>116</v>
      </c>
      <c r="C119" s="126" t="s">
        <v>12</v>
      </c>
      <c r="D119" s="139">
        <v>2016</v>
      </c>
      <c r="E119" s="138" t="s">
        <v>32</v>
      </c>
      <c r="F119" s="138" t="s">
        <v>15</v>
      </c>
      <c r="G119" s="141">
        <v>978.536638281604</v>
      </c>
      <c r="H119" s="140" t="s">
        <v>35</v>
      </c>
      <c r="I119" s="154"/>
      <c r="J119" s="140"/>
      <c r="K119" s="140"/>
      <c r="L119" s="139"/>
    </row>
    <row r="120" spans="2:12">
      <c r="B120" s="138">
        <v>117</v>
      </c>
      <c r="C120" s="126" t="s">
        <v>12</v>
      </c>
      <c r="D120" s="139">
        <v>2016</v>
      </c>
      <c r="E120" s="138" t="s">
        <v>50</v>
      </c>
      <c r="F120" s="138" t="s">
        <v>15</v>
      </c>
      <c r="G120" s="141">
        <v>3098.32718200436</v>
      </c>
      <c r="H120" s="140" t="s">
        <v>35</v>
      </c>
      <c r="I120" s="154"/>
      <c r="J120" s="140"/>
      <c r="K120" s="140"/>
      <c r="L120" s="139"/>
    </row>
    <row r="121" spans="2:12">
      <c r="B121" s="138">
        <v>118</v>
      </c>
      <c r="C121" s="126" t="s">
        <v>12</v>
      </c>
      <c r="D121" s="139">
        <v>2016</v>
      </c>
      <c r="E121" s="138" t="s">
        <v>51</v>
      </c>
      <c r="F121" s="138" t="s">
        <v>15</v>
      </c>
      <c r="G121" s="141">
        <v>2648.8339875503</v>
      </c>
      <c r="H121" s="140" t="s">
        <v>35</v>
      </c>
      <c r="I121" s="154"/>
      <c r="J121" s="140"/>
      <c r="K121" s="140"/>
      <c r="L121" s="139"/>
    </row>
    <row r="122" spans="2:12">
      <c r="B122" s="143"/>
      <c r="C122" s="143"/>
      <c r="D122" s="143"/>
      <c r="E122" s="143"/>
      <c r="F122" s="143"/>
      <c r="G122" s="144">
        <f>SUM(G5:G121)</f>
        <v>428782.835973936</v>
      </c>
      <c r="H122" s="144"/>
      <c r="I122" s="157"/>
      <c r="J122" s="144"/>
      <c r="K122" s="143"/>
      <c r="L122" s="158"/>
    </row>
    <row r="124" ht="21" spans="2:12">
      <c r="B124" s="145"/>
      <c r="C124" s="145" t="s">
        <v>823</v>
      </c>
      <c r="D124" s="113"/>
      <c r="E124" s="146"/>
      <c r="F124" s="113"/>
      <c r="G124" s="147"/>
      <c r="H124" s="449" t="s">
        <v>637</v>
      </c>
      <c r="I124" s="159"/>
      <c r="J124" s="113"/>
      <c r="K124" s="113"/>
      <c r="L124" s="113"/>
    </row>
    <row r="125" ht="37.5" spans="2:12">
      <c r="B125" s="121" t="s">
        <v>2</v>
      </c>
      <c r="C125" s="121" t="s">
        <v>3</v>
      </c>
      <c r="D125" s="121" t="s">
        <v>4</v>
      </c>
      <c r="E125" s="121" t="s">
        <v>5</v>
      </c>
      <c r="F125" s="121" t="s">
        <v>6</v>
      </c>
      <c r="G125" s="122" t="s">
        <v>7</v>
      </c>
      <c r="H125" s="123" t="s">
        <v>642</v>
      </c>
      <c r="I125" s="131" t="s">
        <v>643</v>
      </c>
      <c r="J125" s="121" t="s">
        <v>644</v>
      </c>
      <c r="K125" s="122" t="s">
        <v>9</v>
      </c>
      <c r="L125" s="121" t="s">
        <v>8</v>
      </c>
    </row>
    <row r="126" spans="2:12">
      <c r="B126" s="124" t="s">
        <v>11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32"/>
    </row>
    <row r="127" ht="21" spans="2:12">
      <c r="B127" s="148">
        <v>1</v>
      </c>
      <c r="C127" s="149" t="s">
        <v>823</v>
      </c>
      <c r="D127" s="148">
        <v>2016</v>
      </c>
      <c r="E127" s="148" t="s">
        <v>824</v>
      </c>
      <c r="F127" s="150" t="s">
        <v>15</v>
      </c>
      <c r="G127" s="151">
        <v>331.9708016006</v>
      </c>
      <c r="H127" s="152" t="s">
        <v>59</v>
      </c>
      <c r="I127" s="151"/>
      <c r="J127" s="151"/>
      <c r="K127" s="151" t="s">
        <v>825</v>
      </c>
      <c r="L127" s="151"/>
    </row>
    <row r="128" ht="21" spans="2:12">
      <c r="B128" s="148">
        <v>2</v>
      </c>
      <c r="C128" s="149" t="s">
        <v>823</v>
      </c>
      <c r="D128" s="148">
        <v>2016</v>
      </c>
      <c r="E128" s="148" t="s">
        <v>826</v>
      </c>
      <c r="F128" s="150" t="s">
        <v>15</v>
      </c>
      <c r="G128" s="151">
        <v>587.0704016006</v>
      </c>
      <c r="H128" s="151" t="s">
        <v>35</v>
      </c>
      <c r="I128" s="151"/>
      <c r="J128" s="151"/>
      <c r="K128" s="151" t="s">
        <v>825</v>
      </c>
      <c r="L128" s="151"/>
    </row>
    <row r="129" ht="21" spans="2:12">
      <c r="B129" s="148">
        <v>3</v>
      </c>
      <c r="C129" s="149" t="s">
        <v>823</v>
      </c>
      <c r="D129" s="148">
        <v>2016</v>
      </c>
      <c r="E129" s="148" t="s">
        <v>827</v>
      </c>
      <c r="F129" s="150" t="s">
        <v>15</v>
      </c>
      <c r="G129" s="151">
        <v>1025.6984</v>
      </c>
      <c r="H129" s="151" t="s">
        <v>23</v>
      </c>
      <c r="I129" s="151"/>
      <c r="J129" s="151"/>
      <c r="K129" s="151" t="s">
        <v>825</v>
      </c>
      <c r="L129" s="151"/>
    </row>
    <row r="130" ht="21" spans="2:12">
      <c r="B130" s="148">
        <v>4</v>
      </c>
      <c r="C130" s="149" t="s">
        <v>823</v>
      </c>
      <c r="D130" s="148">
        <v>2016</v>
      </c>
      <c r="E130" s="148" t="s">
        <v>828</v>
      </c>
      <c r="F130" s="150" t="s">
        <v>15</v>
      </c>
      <c r="G130" s="151">
        <v>1061.9928</v>
      </c>
      <c r="H130" s="151" t="s">
        <v>35</v>
      </c>
      <c r="I130" s="151"/>
      <c r="J130" s="151"/>
      <c r="K130" s="151" t="s">
        <v>825</v>
      </c>
      <c r="L130" s="151"/>
    </row>
    <row r="131" ht="21" spans="2:12">
      <c r="B131" s="148">
        <v>5</v>
      </c>
      <c r="C131" s="149" t="s">
        <v>823</v>
      </c>
      <c r="D131" s="148">
        <v>2016</v>
      </c>
      <c r="E131" s="148" t="s">
        <v>829</v>
      </c>
      <c r="F131" s="150" t="s">
        <v>15</v>
      </c>
      <c r="G131" s="151">
        <v>698.062998257165</v>
      </c>
      <c r="H131" s="151" t="s">
        <v>35</v>
      </c>
      <c r="I131" s="151"/>
      <c r="J131" s="151"/>
      <c r="K131" s="151" t="s">
        <v>825</v>
      </c>
      <c r="L131" s="151"/>
    </row>
    <row r="132" ht="21" spans="2:12">
      <c r="B132" s="148">
        <v>6</v>
      </c>
      <c r="C132" s="149" t="s">
        <v>823</v>
      </c>
      <c r="D132" s="148">
        <v>2016</v>
      </c>
      <c r="E132" s="148" t="s">
        <v>824</v>
      </c>
      <c r="F132" s="150" t="s">
        <v>15</v>
      </c>
      <c r="G132" s="151">
        <v>312.40319681152</v>
      </c>
      <c r="H132" s="151" t="s">
        <v>23</v>
      </c>
      <c r="I132" s="151"/>
      <c r="J132" s="151"/>
      <c r="K132" s="151" t="s">
        <v>825</v>
      </c>
      <c r="L132" s="151"/>
    </row>
    <row r="133" ht="21" spans="2:12">
      <c r="B133" s="148">
        <v>7</v>
      </c>
      <c r="C133" s="149" t="s">
        <v>823</v>
      </c>
      <c r="D133" s="148">
        <v>2016</v>
      </c>
      <c r="E133" s="148" t="s">
        <v>826</v>
      </c>
      <c r="F133" s="150" t="s">
        <v>15</v>
      </c>
      <c r="G133" s="151">
        <v>449.4187984365</v>
      </c>
      <c r="H133" s="151" t="s">
        <v>35</v>
      </c>
      <c r="I133" s="151"/>
      <c r="J133" s="151"/>
      <c r="K133" s="151" t="s">
        <v>825</v>
      </c>
      <c r="L133" s="151"/>
    </row>
    <row r="134" ht="21" spans="2:12">
      <c r="B134" s="148">
        <v>8</v>
      </c>
      <c r="C134" s="149" t="s">
        <v>823</v>
      </c>
      <c r="D134" s="148">
        <v>2016</v>
      </c>
      <c r="E134" s="160" t="s">
        <v>824</v>
      </c>
      <c r="F134" s="150" t="s">
        <v>15</v>
      </c>
      <c r="G134" s="161">
        <v>331.9708016006</v>
      </c>
      <c r="H134" s="151" t="s">
        <v>23</v>
      </c>
      <c r="I134" s="151"/>
      <c r="J134" s="177"/>
      <c r="K134" s="151" t="s">
        <v>825</v>
      </c>
      <c r="L134" s="151"/>
    </row>
    <row r="135" ht="21" spans="2:12">
      <c r="B135" s="148">
        <v>9</v>
      </c>
      <c r="C135" s="149" t="s">
        <v>823</v>
      </c>
      <c r="D135" s="148">
        <v>2016</v>
      </c>
      <c r="E135" s="160" t="s">
        <v>830</v>
      </c>
      <c r="F135" s="150" t="s">
        <v>15</v>
      </c>
      <c r="G135" s="161">
        <v>331.9708016006</v>
      </c>
      <c r="H135" s="151" t="s">
        <v>35</v>
      </c>
      <c r="I135" s="151"/>
      <c r="J135" s="177"/>
      <c r="K135" s="151" t="s">
        <v>825</v>
      </c>
      <c r="L135" s="151"/>
    </row>
    <row r="136" ht="21" spans="2:12">
      <c r="B136" s="148">
        <v>10</v>
      </c>
      <c r="C136" s="149" t="s">
        <v>823</v>
      </c>
      <c r="D136" s="148">
        <v>2016</v>
      </c>
      <c r="E136" s="160" t="s">
        <v>831</v>
      </c>
      <c r="F136" s="150" t="s">
        <v>15</v>
      </c>
      <c r="G136" s="161">
        <v>657.96320371742</v>
      </c>
      <c r="H136" s="151" t="s">
        <v>35</v>
      </c>
      <c r="I136" s="151"/>
      <c r="J136" s="177"/>
      <c r="K136" s="151" t="s">
        <v>825</v>
      </c>
      <c r="L136" s="151"/>
    </row>
    <row r="137" ht="21" spans="2:12">
      <c r="B137" s="148">
        <v>11</v>
      </c>
      <c r="C137" s="149" t="s">
        <v>823</v>
      </c>
      <c r="D137" s="148">
        <v>2016</v>
      </c>
      <c r="E137" s="160" t="s">
        <v>826</v>
      </c>
      <c r="F137" s="150" t="s">
        <v>15</v>
      </c>
      <c r="G137" s="161">
        <v>587.0704016006</v>
      </c>
      <c r="H137" s="151" t="s">
        <v>35</v>
      </c>
      <c r="I137" s="151"/>
      <c r="J137" s="177"/>
      <c r="K137" s="151" t="s">
        <v>825</v>
      </c>
      <c r="L137" s="151"/>
    </row>
    <row r="138" ht="21" spans="2:12">
      <c r="B138" s="148">
        <v>12</v>
      </c>
      <c r="C138" s="149" t="s">
        <v>823</v>
      </c>
      <c r="D138" s="148">
        <v>2016</v>
      </c>
      <c r="E138" s="160" t="s">
        <v>827</v>
      </c>
      <c r="F138" s="150" t="s">
        <v>15</v>
      </c>
      <c r="G138" s="161">
        <v>1025.6984</v>
      </c>
      <c r="H138" s="151" t="s">
        <v>23</v>
      </c>
      <c r="I138" s="151"/>
      <c r="J138" s="177"/>
      <c r="K138" s="151" t="s">
        <v>825</v>
      </c>
      <c r="L138" s="151"/>
    </row>
    <row r="139" ht="21" spans="2:12">
      <c r="B139" s="148">
        <v>13</v>
      </c>
      <c r="C139" s="149" t="s">
        <v>823</v>
      </c>
      <c r="D139" s="148">
        <v>2016</v>
      </c>
      <c r="E139" s="160" t="s">
        <v>828</v>
      </c>
      <c r="F139" s="150" t="s">
        <v>15</v>
      </c>
      <c r="G139" s="161">
        <v>1061.9928</v>
      </c>
      <c r="H139" s="151" t="s">
        <v>35</v>
      </c>
      <c r="I139" s="151"/>
      <c r="J139" s="177"/>
      <c r="K139" s="151" t="s">
        <v>825</v>
      </c>
      <c r="L139" s="151"/>
    </row>
    <row r="140" ht="21" spans="2:12">
      <c r="B140" s="148">
        <v>14</v>
      </c>
      <c r="C140" s="149" t="s">
        <v>823</v>
      </c>
      <c r="D140" s="148">
        <v>2016</v>
      </c>
      <c r="E140" s="160" t="s">
        <v>829</v>
      </c>
      <c r="F140" s="150" t="s">
        <v>15</v>
      </c>
      <c r="G140" s="161">
        <v>698.062998257165</v>
      </c>
      <c r="H140" s="151" t="s">
        <v>35</v>
      </c>
      <c r="I140" s="151"/>
      <c r="J140" s="177"/>
      <c r="K140" s="151" t="s">
        <v>825</v>
      </c>
      <c r="L140" s="151"/>
    </row>
    <row r="141" ht="21" spans="2:12">
      <c r="B141" s="148">
        <v>15</v>
      </c>
      <c r="C141" s="149" t="s">
        <v>823</v>
      </c>
      <c r="D141" s="148">
        <v>2016</v>
      </c>
      <c r="E141" s="162" t="s">
        <v>826</v>
      </c>
      <c r="F141" s="163" t="s">
        <v>15</v>
      </c>
      <c r="G141" s="164">
        <v>449.4187984365</v>
      </c>
      <c r="H141" s="151" t="s">
        <v>35</v>
      </c>
      <c r="I141" s="151"/>
      <c r="J141" s="177"/>
      <c r="K141" s="151" t="s">
        <v>825</v>
      </c>
      <c r="L141" s="151"/>
    </row>
    <row r="142" ht="21" spans="2:12">
      <c r="B142" s="148">
        <v>16</v>
      </c>
      <c r="C142" s="149" t="s">
        <v>823</v>
      </c>
      <c r="D142" s="148">
        <v>2017</v>
      </c>
      <c r="E142" s="148" t="s">
        <v>824</v>
      </c>
      <c r="F142" s="150" t="s">
        <v>15</v>
      </c>
      <c r="G142" s="151">
        <v>137.20640210622</v>
      </c>
      <c r="H142" s="151" t="s">
        <v>23</v>
      </c>
      <c r="I142" s="151"/>
      <c r="J142" s="151"/>
      <c r="K142" s="151" t="s">
        <v>825</v>
      </c>
      <c r="L142" s="151"/>
    </row>
    <row r="143" ht="21" spans="2:12">
      <c r="B143" s="148">
        <v>17</v>
      </c>
      <c r="C143" s="149" t="s">
        <v>823</v>
      </c>
      <c r="D143" s="148">
        <v>2017</v>
      </c>
      <c r="E143" s="148" t="s">
        <v>826</v>
      </c>
      <c r="F143" s="150" t="s">
        <v>15</v>
      </c>
      <c r="G143" s="151">
        <v>244.700980761</v>
      </c>
      <c r="H143" s="151" t="s">
        <v>35</v>
      </c>
      <c r="I143" s="151"/>
      <c r="J143" s="151"/>
      <c r="K143" s="151" t="s">
        <v>825</v>
      </c>
      <c r="L143" s="151"/>
    </row>
    <row r="144" ht="21" spans="2:12">
      <c r="B144" s="148">
        <v>18</v>
      </c>
      <c r="C144" s="149" t="s">
        <v>823</v>
      </c>
      <c r="D144" s="148">
        <v>2017</v>
      </c>
      <c r="E144" s="148" t="s">
        <v>832</v>
      </c>
      <c r="F144" s="150" t="s">
        <v>15</v>
      </c>
      <c r="G144" s="151">
        <v>248.06117875866</v>
      </c>
      <c r="H144" s="151" t="s">
        <v>23</v>
      </c>
      <c r="I144" s="151"/>
      <c r="J144" s="151"/>
      <c r="K144" s="151" t="s">
        <v>825</v>
      </c>
      <c r="L144" s="151"/>
    </row>
    <row r="145" ht="21" spans="2:12">
      <c r="B145" s="148">
        <v>19</v>
      </c>
      <c r="C145" s="149" t="s">
        <v>823</v>
      </c>
      <c r="D145" s="148">
        <v>2017</v>
      </c>
      <c r="E145" s="148" t="s">
        <v>827</v>
      </c>
      <c r="F145" s="150" t="s">
        <v>15</v>
      </c>
      <c r="G145" s="151">
        <v>424.58301677238</v>
      </c>
      <c r="H145" s="151" t="s">
        <v>35</v>
      </c>
      <c r="I145" s="151"/>
      <c r="J145" s="151"/>
      <c r="K145" s="151" t="s">
        <v>825</v>
      </c>
      <c r="L145" s="151"/>
    </row>
    <row r="146" ht="21" spans="2:12">
      <c r="B146" s="148">
        <v>20</v>
      </c>
      <c r="C146" s="149" t="s">
        <v>823</v>
      </c>
      <c r="D146" s="148">
        <v>2017</v>
      </c>
      <c r="E146" s="148" t="s">
        <v>828</v>
      </c>
      <c r="F146" s="150" t="s">
        <v>15</v>
      </c>
      <c r="G146" s="151">
        <v>962.28920313972</v>
      </c>
      <c r="H146" s="151" t="s">
        <v>35</v>
      </c>
      <c r="I146" s="151"/>
      <c r="J146" s="151"/>
      <c r="K146" s="151" t="s">
        <v>825</v>
      </c>
      <c r="L146" s="151"/>
    </row>
    <row r="147" ht="21" spans="2:12">
      <c r="B147" s="148">
        <v>21</v>
      </c>
      <c r="C147" s="149" t="s">
        <v>823</v>
      </c>
      <c r="D147" s="148">
        <v>2017</v>
      </c>
      <c r="E147" s="148" t="s">
        <v>833</v>
      </c>
      <c r="F147" s="150" t="s">
        <v>15</v>
      </c>
      <c r="G147" s="151">
        <v>997.67200973716</v>
      </c>
      <c r="H147" s="151" t="s">
        <v>35</v>
      </c>
      <c r="I147" s="151"/>
      <c r="J147" s="151"/>
      <c r="K147" s="151" t="s">
        <v>825</v>
      </c>
      <c r="L147" s="151"/>
    </row>
    <row r="148" ht="21" spans="2:12">
      <c r="B148" s="148">
        <v>22</v>
      </c>
      <c r="C148" s="149" t="s">
        <v>823</v>
      </c>
      <c r="D148" s="148" t="s">
        <v>721</v>
      </c>
      <c r="E148" s="165" t="s">
        <v>834</v>
      </c>
      <c r="F148" s="150" t="s">
        <v>15</v>
      </c>
      <c r="G148" s="164">
        <v>572.005733124929</v>
      </c>
      <c r="H148" s="151" t="s">
        <v>35</v>
      </c>
      <c r="I148" s="178"/>
      <c r="J148" s="177"/>
      <c r="K148" s="151" t="s">
        <v>825</v>
      </c>
      <c r="L148" s="151"/>
    </row>
    <row r="149" ht="21" spans="2:12">
      <c r="B149" s="148">
        <v>23</v>
      </c>
      <c r="C149" s="149" t="s">
        <v>823</v>
      </c>
      <c r="D149" s="148" t="s">
        <v>721</v>
      </c>
      <c r="E149" s="162" t="s">
        <v>835</v>
      </c>
      <c r="F149" s="150" t="s">
        <v>15</v>
      </c>
      <c r="G149" s="164">
        <v>831.145280418293</v>
      </c>
      <c r="H149" s="151" t="s">
        <v>35</v>
      </c>
      <c r="I149" s="151"/>
      <c r="J149" s="177"/>
      <c r="K149" s="151" t="s">
        <v>825</v>
      </c>
      <c r="L149" s="151"/>
    </row>
    <row r="150" ht="21" spans="2:12">
      <c r="B150" s="148">
        <v>24</v>
      </c>
      <c r="C150" s="149" t="s">
        <v>823</v>
      </c>
      <c r="D150" s="148" t="s">
        <v>721</v>
      </c>
      <c r="E150" s="162" t="s">
        <v>836</v>
      </c>
      <c r="F150" s="150" t="s">
        <v>15</v>
      </c>
      <c r="G150" s="164">
        <v>724.306865776125</v>
      </c>
      <c r="H150" s="151" t="s">
        <v>9</v>
      </c>
      <c r="I150" s="151"/>
      <c r="J150" s="177"/>
      <c r="K150" s="151" t="s">
        <v>825</v>
      </c>
      <c r="L150" s="151"/>
    </row>
    <row r="151" ht="21" spans="2:12">
      <c r="B151" s="148">
        <v>25</v>
      </c>
      <c r="C151" s="149" t="s">
        <v>823</v>
      </c>
      <c r="D151" s="148" t="s">
        <v>721</v>
      </c>
      <c r="E151" s="165" t="s">
        <v>833</v>
      </c>
      <c r="F151" s="150" t="s">
        <v>15</v>
      </c>
      <c r="G151" s="164">
        <v>1562.18830207366</v>
      </c>
      <c r="H151" s="151" t="s">
        <v>35</v>
      </c>
      <c r="I151" s="151"/>
      <c r="J151" s="177"/>
      <c r="K151" s="151" t="s">
        <v>825</v>
      </c>
      <c r="L151" s="151"/>
    </row>
    <row r="152" spans="2:12">
      <c r="B152" s="166">
        <v>26</v>
      </c>
      <c r="C152" s="166" t="s">
        <v>823</v>
      </c>
      <c r="D152" s="166">
        <v>2016</v>
      </c>
      <c r="E152" s="166" t="s">
        <v>837</v>
      </c>
      <c r="F152" s="166" t="s">
        <v>15</v>
      </c>
      <c r="G152" s="167">
        <v>270</v>
      </c>
      <c r="H152" s="167" t="s">
        <v>60</v>
      </c>
      <c r="I152" s="167"/>
      <c r="J152" s="167"/>
      <c r="K152" s="179" t="s">
        <v>35</v>
      </c>
      <c r="L152" s="166"/>
    </row>
    <row r="153" spans="2:12">
      <c r="B153" s="166">
        <v>27</v>
      </c>
      <c r="C153" s="166" t="s">
        <v>823</v>
      </c>
      <c r="D153" s="166">
        <v>2016</v>
      </c>
      <c r="E153" s="166" t="s">
        <v>838</v>
      </c>
      <c r="F153" s="166" t="s">
        <v>15</v>
      </c>
      <c r="G153" s="167">
        <v>312</v>
      </c>
      <c r="H153" s="167" t="s">
        <v>60</v>
      </c>
      <c r="I153" s="167"/>
      <c r="J153" s="167"/>
      <c r="K153" s="179" t="s">
        <v>35</v>
      </c>
      <c r="L153" s="166"/>
    </row>
    <row r="154" spans="2:12">
      <c r="B154" s="166">
        <v>28</v>
      </c>
      <c r="C154" s="166" t="s">
        <v>823</v>
      </c>
      <c r="D154" s="166">
        <v>2016</v>
      </c>
      <c r="E154" s="168" t="s">
        <v>837</v>
      </c>
      <c r="F154" s="166" t="s">
        <v>15</v>
      </c>
      <c r="G154" s="169">
        <v>270</v>
      </c>
      <c r="H154" s="167" t="s">
        <v>60</v>
      </c>
      <c r="I154" s="167"/>
      <c r="J154" s="167"/>
      <c r="K154" s="179" t="s">
        <v>35</v>
      </c>
      <c r="L154" s="166"/>
    </row>
    <row r="155" spans="2:12">
      <c r="B155" s="121"/>
      <c r="C155" s="148"/>
      <c r="D155" s="148"/>
      <c r="E155" s="163"/>
      <c r="F155" s="148"/>
      <c r="G155" s="122">
        <f>SUM(G127:G154)</f>
        <v>17166.9245745874</v>
      </c>
      <c r="H155" s="122"/>
      <c r="I155" s="121"/>
      <c r="J155" s="148"/>
      <c r="K155" s="148"/>
      <c r="L155" s="148"/>
    </row>
    <row r="158" ht="21" spans="2:12">
      <c r="B158" s="145"/>
      <c r="C158" s="170" t="s">
        <v>839</v>
      </c>
      <c r="D158" s="113"/>
      <c r="E158" s="146"/>
      <c r="F158" s="113"/>
      <c r="G158" s="147"/>
      <c r="H158" s="147"/>
      <c r="I158" s="159"/>
      <c r="J158" s="113"/>
      <c r="K158" s="113"/>
      <c r="L158" s="113"/>
    </row>
    <row r="159" ht="37.5" spans="2:12">
      <c r="B159" s="121" t="s">
        <v>2</v>
      </c>
      <c r="C159" s="121" t="s">
        <v>3</v>
      </c>
      <c r="D159" s="121" t="s">
        <v>4</v>
      </c>
      <c r="E159" s="121" t="s">
        <v>5</v>
      </c>
      <c r="F159" s="121" t="s">
        <v>6</v>
      </c>
      <c r="G159" s="122" t="s">
        <v>7</v>
      </c>
      <c r="H159" s="123" t="s">
        <v>642</v>
      </c>
      <c r="I159" s="131" t="s">
        <v>643</v>
      </c>
      <c r="J159" s="121" t="s">
        <v>644</v>
      </c>
      <c r="K159" s="122" t="s">
        <v>9</v>
      </c>
      <c r="L159" s="121" t="s">
        <v>8</v>
      </c>
    </row>
    <row r="160" spans="2:12">
      <c r="B160" s="124" t="s">
        <v>11</v>
      </c>
      <c r="C160" s="125"/>
      <c r="D160" s="125"/>
      <c r="E160" s="125"/>
      <c r="F160" s="125"/>
      <c r="G160" s="125"/>
      <c r="H160" s="125"/>
      <c r="I160" s="125"/>
      <c r="J160" s="125"/>
      <c r="K160" s="125"/>
      <c r="L160" s="132"/>
    </row>
    <row r="161" ht="21" spans="2:12">
      <c r="B161" s="148">
        <v>1</v>
      </c>
      <c r="C161" s="149" t="s">
        <v>840</v>
      </c>
      <c r="D161" s="171">
        <v>2017</v>
      </c>
      <c r="E161" s="172" t="s">
        <v>841</v>
      </c>
      <c r="F161" s="150" t="s">
        <v>15</v>
      </c>
      <c r="G161" s="151">
        <v>274</v>
      </c>
      <c r="H161" s="151" t="s">
        <v>35</v>
      </c>
      <c r="I161" s="151"/>
      <c r="J161" s="151"/>
      <c r="K161" s="151"/>
      <c r="L161" s="151"/>
    </row>
    <row r="162" ht="21" spans="2:12">
      <c r="B162" s="148">
        <v>2</v>
      </c>
      <c r="C162" s="149" t="s">
        <v>840</v>
      </c>
      <c r="D162" s="171">
        <v>2017</v>
      </c>
      <c r="E162" s="172" t="s">
        <v>842</v>
      </c>
      <c r="F162" s="150" t="s">
        <v>15</v>
      </c>
      <c r="G162" s="151">
        <v>306</v>
      </c>
      <c r="H162" s="151" t="s">
        <v>35</v>
      </c>
      <c r="I162" s="151"/>
      <c r="J162" s="151"/>
      <c r="K162" s="151"/>
      <c r="L162" s="151"/>
    </row>
    <row r="163" ht="21" spans="2:12">
      <c r="B163" s="148">
        <v>3</v>
      </c>
      <c r="C163" s="149" t="s">
        <v>840</v>
      </c>
      <c r="D163" s="171">
        <v>2018</v>
      </c>
      <c r="E163" s="172" t="s">
        <v>843</v>
      </c>
      <c r="F163" s="150" t="s">
        <v>15</v>
      </c>
      <c r="G163" s="151">
        <v>801.073075597009</v>
      </c>
      <c r="H163" s="151" t="s">
        <v>35</v>
      </c>
      <c r="I163" s="151"/>
      <c r="J163" s="151"/>
      <c r="K163" s="151"/>
      <c r="L163" s="151"/>
    </row>
    <row r="164" ht="21" spans="2:12">
      <c r="B164" s="148">
        <v>4</v>
      </c>
      <c r="C164" s="149" t="s">
        <v>840</v>
      </c>
      <c r="D164" s="171">
        <v>2018</v>
      </c>
      <c r="E164" s="172" t="s">
        <v>844</v>
      </c>
      <c r="F164" s="150" t="s">
        <v>15</v>
      </c>
      <c r="G164" s="151">
        <v>732.82808170817</v>
      </c>
      <c r="H164" s="151" t="s">
        <v>35</v>
      </c>
      <c r="I164" s="151"/>
      <c r="J164" s="151"/>
      <c r="K164" s="151"/>
      <c r="L164" s="151"/>
    </row>
    <row r="165" ht="21" spans="2:12">
      <c r="B165" s="148">
        <v>5</v>
      </c>
      <c r="C165" s="149" t="s">
        <v>840</v>
      </c>
      <c r="D165" s="171">
        <v>2018</v>
      </c>
      <c r="E165" s="172" t="s">
        <v>845</v>
      </c>
      <c r="F165" s="150" t="s">
        <v>15</v>
      </c>
      <c r="G165" s="151">
        <v>403.15459825911</v>
      </c>
      <c r="H165" s="151" t="s">
        <v>35</v>
      </c>
      <c r="I165" s="151"/>
      <c r="J165" s="151"/>
      <c r="K165" s="151"/>
      <c r="L165" s="151"/>
    </row>
    <row r="166" ht="21" spans="2:12">
      <c r="B166" s="148">
        <v>6</v>
      </c>
      <c r="C166" s="149" t="s">
        <v>840</v>
      </c>
      <c r="D166" s="171">
        <v>2018</v>
      </c>
      <c r="E166" s="172" t="s">
        <v>846</v>
      </c>
      <c r="F166" s="150" t="s">
        <v>15</v>
      </c>
      <c r="G166" s="151">
        <v>628.70792991954</v>
      </c>
      <c r="H166" s="151" t="s">
        <v>35</v>
      </c>
      <c r="I166" s="151"/>
      <c r="J166" s="151"/>
      <c r="K166" s="151"/>
      <c r="L166" s="151"/>
    </row>
    <row r="167" ht="21" spans="2:12">
      <c r="B167" s="148">
        <v>7</v>
      </c>
      <c r="C167" s="149" t="s">
        <v>840</v>
      </c>
      <c r="D167" s="171">
        <v>2018</v>
      </c>
      <c r="E167" s="172" t="s">
        <v>847</v>
      </c>
      <c r="F167" s="150" t="s">
        <v>15</v>
      </c>
      <c r="G167" s="151">
        <v>160.06000179988</v>
      </c>
      <c r="H167" s="151" t="s">
        <v>9</v>
      </c>
      <c r="I167" s="151"/>
      <c r="J167" s="151"/>
      <c r="K167" s="151"/>
      <c r="L167" s="151"/>
    </row>
    <row r="168" ht="21" spans="2:12">
      <c r="B168" s="148">
        <v>8</v>
      </c>
      <c r="C168" s="149" t="s">
        <v>840</v>
      </c>
      <c r="D168" s="173">
        <v>2016</v>
      </c>
      <c r="E168" s="174" t="s">
        <v>848</v>
      </c>
      <c r="F168" s="150" t="s">
        <v>15</v>
      </c>
      <c r="G168" s="151">
        <v>756</v>
      </c>
      <c r="H168" s="151" t="s">
        <v>35</v>
      </c>
      <c r="I168" s="151"/>
      <c r="J168" s="151"/>
      <c r="K168" s="151"/>
      <c r="L168" s="151"/>
    </row>
    <row r="169" ht="21" spans="2:12">
      <c r="B169" s="148">
        <v>9</v>
      </c>
      <c r="C169" s="149" t="s">
        <v>840</v>
      </c>
      <c r="D169" s="173">
        <v>2016</v>
      </c>
      <c r="E169" s="174" t="s">
        <v>849</v>
      </c>
      <c r="F169" s="150" t="s">
        <v>15</v>
      </c>
      <c r="G169" s="151">
        <v>4800</v>
      </c>
      <c r="H169" s="151" t="s">
        <v>35</v>
      </c>
      <c r="I169" s="151"/>
      <c r="J169" s="151"/>
      <c r="K169" s="151"/>
      <c r="L169" s="151"/>
    </row>
    <row r="170" ht="21" spans="2:12">
      <c r="B170" s="148">
        <v>10</v>
      </c>
      <c r="C170" s="149" t="s">
        <v>840</v>
      </c>
      <c r="D170" s="173">
        <v>2016</v>
      </c>
      <c r="E170" s="174" t="s">
        <v>850</v>
      </c>
      <c r="F170" s="150" t="s">
        <v>15</v>
      </c>
      <c r="G170" s="151">
        <v>397</v>
      </c>
      <c r="H170" s="151" t="s">
        <v>35</v>
      </c>
      <c r="I170" s="151"/>
      <c r="J170" s="151"/>
      <c r="K170" s="151"/>
      <c r="L170" s="151"/>
    </row>
    <row r="171" ht="21" spans="2:12">
      <c r="B171" s="148">
        <v>11</v>
      </c>
      <c r="C171" s="149" t="s">
        <v>840</v>
      </c>
      <c r="D171" s="173">
        <v>2016</v>
      </c>
      <c r="E171" s="174" t="s">
        <v>851</v>
      </c>
      <c r="F171" s="150" t="s">
        <v>15</v>
      </c>
      <c r="G171" s="151">
        <v>709</v>
      </c>
      <c r="H171" s="151" t="s">
        <v>35</v>
      </c>
      <c r="I171" s="151"/>
      <c r="J171" s="151"/>
      <c r="K171" s="151"/>
      <c r="L171" s="151"/>
    </row>
    <row r="172" ht="21" spans="2:12">
      <c r="B172" s="148">
        <v>12</v>
      </c>
      <c r="C172" s="149" t="s">
        <v>840</v>
      </c>
      <c r="D172" s="173">
        <v>2016</v>
      </c>
      <c r="E172" s="174" t="s">
        <v>852</v>
      </c>
      <c r="F172" s="150" t="s">
        <v>15</v>
      </c>
      <c r="G172" s="151">
        <v>402</v>
      </c>
      <c r="H172" s="151" t="s">
        <v>35</v>
      </c>
      <c r="I172" s="151"/>
      <c r="J172" s="151"/>
      <c r="K172" s="151"/>
      <c r="L172" s="151"/>
    </row>
    <row r="173" ht="21" spans="2:12">
      <c r="B173" s="148">
        <v>13</v>
      </c>
      <c r="C173" s="149" t="s">
        <v>840</v>
      </c>
      <c r="D173" s="173">
        <v>2016</v>
      </c>
      <c r="E173" s="174" t="s">
        <v>853</v>
      </c>
      <c r="F173" s="150" t="s">
        <v>15</v>
      </c>
      <c r="G173" s="151">
        <v>791</v>
      </c>
      <c r="H173" s="151" t="s">
        <v>35</v>
      </c>
      <c r="I173" s="151"/>
      <c r="J173" s="151"/>
      <c r="K173" s="151"/>
      <c r="L173" s="151"/>
    </row>
    <row r="174" ht="21" spans="2:12">
      <c r="B174" s="148">
        <v>14</v>
      </c>
      <c r="C174" s="149" t="s">
        <v>840</v>
      </c>
      <c r="D174" s="173">
        <v>2016</v>
      </c>
      <c r="E174" s="174" t="s">
        <v>854</v>
      </c>
      <c r="F174" s="150" t="s">
        <v>15</v>
      </c>
      <c r="G174" s="151">
        <v>1711</v>
      </c>
      <c r="H174" s="151" t="s">
        <v>35</v>
      </c>
      <c r="I174" s="151"/>
      <c r="J174" s="151"/>
      <c r="K174" s="151"/>
      <c r="L174" s="151"/>
    </row>
    <row r="175" ht="21" spans="2:12">
      <c r="B175" s="148">
        <v>15</v>
      </c>
      <c r="C175" s="149" t="s">
        <v>840</v>
      </c>
      <c r="D175" s="173">
        <v>2016</v>
      </c>
      <c r="E175" s="174" t="s">
        <v>855</v>
      </c>
      <c r="F175" s="150" t="s">
        <v>15</v>
      </c>
      <c r="G175" s="151">
        <v>693</v>
      </c>
      <c r="H175" s="151" t="s">
        <v>35</v>
      </c>
      <c r="I175" s="151"/>
      <c r="J175" s="151"/>
      <c r="K175" s="151"/>
      <c r="L175" s="151"/>
    </row>
    <row r="176" ht="21" spans="2:12">
      <c r="B176" s="148">
        <v>16</v>
      </c>
      <c r="C176" s="149" t="s">
        <v>840</v>
      </c>
      <c r="D176" s="173">
        <v>2016</v>
      </c>
      <c r="E176" s="173" t="s">
        <v>856</v>
      </c>
      <c r="F176" s="150" t="s">
        <v>15</v>
      </c>
      <c r="G176" s="151">
        <v>336</v>
      </c>
      <c r="H176" s="151" t="s">
        <v>59</v>
      </c>
      <c r="I176" s="151"/>
      <c r="J176" s="151"/>
      <c r="K176" s="151"/>
      <c r="L176" s="151"/>
    </row>
    <row r="177" ht="21" spans="2:12">
      <c r="B177" s="148">
        <v>17</v>
      </c>
      <c r="C177" s="149" t="s">
        <v>840</v>
      </c>
      <c r="D177" s="173">
        <v>2016</v>
      </c>
      <c r="E177" s="173" t="s">
        <v>857</v>
      </c>
      <c r="F177" s="150" t="s">
        <v>15</v>
      </c>
      <c r="G177" s="151">
        <v>453</v>
      </c>
      <c r="H177" s="151" t="s">
        <v>35</v>
      </c>
      <c r="I177" s="151"/>
      <c r="J177" s="151"/>
      <c r="K177" s="151"/>
      <c r="L177" s="151"/>
    </row>
    <row r="178" ht="21" spans="2:12">
      <c r="B178" s="148">
        <v>18</v>
      </c>
      <c r="C178" s="149" t="s">
        <v>840</v>
      </c>
      <c r="D178" s="173">
        <v>2016</v>
      </c>
      <c r="E178" s="173" t="s">
        <v>856</v>
      </c>
      <c r="F178" s="150" t="s">
        <v>15</v>
      </c>
      <c r="G178" s="151">
        <v>844.3324</v>
      </c>
      <c r="H178" s="151" t="s">
        <v>35</v>
      </c>
      <c r="I178" s="151"/>
      <c r="J178" s="151"/>
      <c r="K178" s="151"/>
      <c r="L178" s="151"/>
    </row>
    <row r="179" ht="21" spans="2:12">
      <c r="B179" s="148">
        <v>19</v>
      </c>
      <c r="C179" s="149" t="s">
        <v>840</v>
      </c>
      <c r="D179" s="173">
        <v>2016</v>
      </c>
      <c r="E179" s="173" t="s">
        <v>858</v>
      </c>
      <c r="F179" s="150" t="s">
        <v>15</v>
      </c>
      <c r="G179" s="151">
        <v>807.296</v>
      </c>
      <c r="H179" s="151" t="s">
        <v>35</v>
      </c>
      <c r="I179" s="151"/>
      <c r="J179" s="151"/>
      <c r="K179" s="151"/>
      <c r="L179" s="151"/>
    </row>
    <row r="180" ht="21" spans="2:12">
      <c r="B180" s="148">
        <v>20</v>
      </c>
      <c r="C180" s="149" t="s">
        <v>840</v>
      </c>
      <c r="D180" s="173">
        <v>2016</v>
      </c>
      <c r="E180" s="173" t="s">
        <v>859</v>
      </c>
      <c r="F180" s="150" t="s">
        <v>15</v>
      </c>
      <c r="G180" s="151">
        <v>924.95599880008</v>
      </c>
      <c r="H180" s="151" t="s">
        <v>59</v>
      </c>
      <c r="I180" s="151"/>
      <c r="J180" s="151"/>
      <c r="K180" s="151"/>
      <c r="L180" s="151"/>
    </row>
    <row r="181" ht="21" spans="2:12">
      <c r="B181" s="148">
        <v>21</v>
      </c>
      <c r="C181" s="149" t="s">
        <v>840</v>
      </c>
      <c r="D181" s="173">
        <v>2016</v>
      </c>
      <c r="E181" s="173" t="s">
        <v>860</v>
      </c>
      <c r="F181" s="150" t="s">
        <v>15</v>
      </c>
      <c r="G181" s="151">
        <v>402.33360319484</v>
      </c>
      <c r="H181" s="151" t="s">
        <v>35</v>
      </c>
      <c r="I181" s="151"/>
      <c r="J181" s="151"/>
      <c r="K181" s="151"/>
      <c r="L181" s="151"/>
    </row>
    <row r="182" ht="21" spans="2:12">
      <c r="B182" s="148">
        <v>22</v>
      </c>
      <c r="C182" s="149" t="s">
        <v>840</v>
      </c>
      <c r="D182" s="173">
        <v>2016</v>
      </c>
      <c r="E182" s="173" t="s">
        <v>848</v>
      </c>
      <c r="F182" s="150" t="s">
        <v>15</v>
      </c>
      <c r="G182" s="151">
        <v>333.1368</v>
      </c>
      <c r="H182" s="151" t="s">
        <v>35</v>
      </c>
      <c r="I182" s="151"/>
      <c r="J182" s="151"/>
      <c r="K182" s="151"/>
      <c r="L182" s="151"/>
    </row>
    <row r="183" ht="21" spans="2:12">
      <c r="B183" s="148">
        <v>23</v>
      </c>
      <c r="C183" s="149" t="s">
        <v>840</v>
      </c>
      <c r="D183" s="175">
        <v>2017</v>
      </c>
      <c r="E183" s="176" t="s">
        <v>860</v>
      </c>
      <c r="F183" s="150" t="s">
        <v>15</v>
      </c>
      <c r="G183" s="151">
        <v>453</v>
      </c>
      <c r="H183" s="151" t="s">
        <v>35</v>
      </c>
      <c r="I183" s="151"/>
      <c r="J183" s="151"/>
      <c r="K183" s="151"/>
      <c r="L183" s="151"/>
    </row>
    <row r="186" ht="21" spans="2:12">
      <c r="B186" s="145"/>
      <c r="C186" s="170" t="s">
        <v>861</v>
      </c>
      <c r="D186" s="113"/>
      <c r="E186" s="146"/>
      <c r="F186" s="113"/>
      <c r="G186" s="147"/>
      <c r="H186" s="147"/>
      <c r="I186" s="159"/>
      <c r="J186" s="113"/>
      <c r="K186" s="113"/>
      <c r="L186" s="113"/>
    </row>
    <row r="187" ht="37.5" spans="2:12">
      <c r="B187" s="121" t="s">
        <v>2</v>
      </c>
      <c r="C187" s="121" t="s">
        <v>3</v>
      </c>
      <c r="D187" s="121" t="s">
        <v>4</v>
      </c>
      <c r="E187" s="121" t="s">
        <v>5</v>
      </c>
      <c r="F187" s="121" t="s">
        <v>6</v>
      </c>
      <c r="G187" s="122" t="s">
        <v>7</v>
      </c>
      <c r="H187" s="123" t="s">
        <v>642</v>
      </c>
      <c r="I187" s="131" t="s">
        <v>643</v>
      </c>
      <c r="J187" s="121" t="s">
        <v>644</v>
      </c>
      <c r="K187" s="122" t="s">
        <v>9</v>
      </c>
      <c r="L187" s="121" t="s">
        <v>8</v>
      </c>
    </row>
    <row r="188" spans="2:12">
      <c r="B188" s="124" t="s">
        <v>11</v>
      </c>
      <c r="C188" s="125"/>
      <c r="D188" s="125"/>
      <c r="E188" s="125"/>
      <c r="F188" s="125"/>
      <c r="G188" s="125"/>
      <c r="H188" s="125"/>
      <c r="I188" s="125"/>
      <c r="J188" s="125"/>
      <c r="K188" s="125"/>
      <c r="L188" s="132"/>
    </row>
    <row r="189" ht="21" spans="2:12">
      <c r="B189" s="148">
        <v>1</v>
      </c>
      <c r="C189" s="149" t="s">
        <v>862</v>
      </c>
      <c r="D189" s="171">
        <v>2016</v>
      </c>
      <c r="E189" s="172" t="s">
        <v>863</v>
      </c>
      <c r="F189" s="150" t="s">
        <v>15</v>
      </c>
      <c r="G189" s="151">
        <v>438</v>
      </c>
      <c r="H189" s="151" t="s">
        <v>35</v>
      </c>
      <c r="I189" s="151" t="s">
        <v>864</v>
      </c>
      <c r="J189" s="151"/>
      <c r="K189" s="151"/>
      <c r="L189" s="151"/>
    </row>
    <row r="190" ht="21" spans="2:12">
      <c r="B190" s="148">
        <v>2</v>
      </c>
      <c r="C190" s="149" t="s">
        <v>862</v>
      </c>
      <c r="D190" s="171">
        <v>2016</v>
      </c>
      <c r="E190" s="172" t="s">
        <v>865</v>
      </c>
      <c r="F190" s="150" t="s">
        <v>15</v>
      </c>
      <c r="G190" s="151">
        <v>554</v>
      </c>
      <c r="H190" s="151" t="s">
        <v>35</v>
      </c>
      <c r="I190" s="151" t="s">
        <v>35</v>
      </c>
      <c r="J190" s="151"/>
      <c r="K190" s="151"/>
      <c r="L190" s="151"/>
    </row>
    <row r="191" ht="21" spans="2:12">
      <c r="B191" s="148">
        <v>3</v>
      </c>
      <c r="C191" s="149" t="s">
        <v>862</v>
      </c>
      <c r="D191" s="171">
        <v>2016</v>
      </c>
      <c r="E191" s="172" t="s">
        <v>866</v>
      </c>
      <c r="F191" s="150" t="s">
        <v>15</v>
      </c>
      <c r="G191" s="151">
        <v>487</v>
      </c>
      <c r="H191" s="151" t="s">
        <v>35</v>
      </c>
      <c r="I191" s="151" t="s">
        <v>35</v>
      </c>
      <c r="J191" s="151"/>
      <c r="K191" s="151"/>
      <c r="L191" s="151"/>
    </row>
    <row r="192" ht="21" spans="2:12">
      <c r="B192" s="148">
        <v>4</v>
      </c>
      <c r="C192" s="149" t="s">
        <v>862</v>
      </c>
      <c r="D192" s="171">
        <v>2016</v>
      </c>
      <c r="E192" s="172" t="s">
        <v>867</v>
      </c>
      <c r="F192" s="150" t="s">
        <v>15</v>
      </c>
      <c r="G192" s="151">
        <v>397</v>
      </c>
      <c r="H192" s="151" t="s">
        <v>59</v>
      </c>
      <c r="I192" s="151">
        <v>2000</v>
      </c>
      <c r="J192" s="151"/>
      <c r="K192" s="151"/>
      <c r="L192" s="151"/>
    </row>
    <row r="193" ht="21" spans="2:12">
      <c r="B193" s="148">
        <v>5</v>
      </c>
      <c r="C193" s="149" t="s">
        <v>862</v>
      </c>
      <c r="D193" s="171">
        <v>2016</v>
      </c>
      <c r="E193" s="172">
        <v>5950</v>
      </c>
      <c r="F193" s="150" t="s">
        <v>15</v>
      </c>
      <c r="G193" s="151">
        <v>333</v>
      </c>
      <c r="H193" s="151" t="s">
        <v>35</v>
      </c>
      <c r="I193" s="151" t="s">
        <v>35</v>
      </c>
      <c r="J193" s="151"/>
      <c r="K193" s="151"/>
      <c r="L193" s="151"/>
    </row>
    <row r="194" ht="21" spans="2:12">
      <c r="B194" s="148">
        <v>6</v>
      </c>
      <c r="C194" s="149" t="s">
        <v>862</v>
      </c>
      <c r="D194" s="171">
        <v>2016</v>
      </c>
      <c r="E194" s="172" t="s">
        <v>868</v>
      </c>
      <c r="F194" s="150" t="s">
        <v>15</v>
      </c>
      <c r="G194" s="151">
        <v>333</v>
      </c>
      <c r="H194" s="151" t="s">
        <v>35</v>
      </c>
      <c r="I194" s="151" t="s">
        <v>864</v>
      </c>
      <c r="J194" s="151"/>
      <c r="K194" s="151"/>
      <c r="L194" s="151"/>
    </row>
    <row r="195" ht="21" spans="2:12">
      <c r="B195" s="148">
        <v>7</v>
      </c>
      <c r="C195" s="149" t="s">
        <v>862</v>
      </c>
      <c r="D195" s="171">
        <v>2016</v>
      </c>
      <c r="E195" s="172" t="s">
        <v>869</v>
      </c>
      <c r="F195" s="150" t="s">
        <v>15</v>
      </c>
      <c r="G195" s="151">
        <v>333</v>
      </c>
      <c r="H195" s="151" t="s">
        <v>35</v>
      </c>
      <c r="I195" s="151" t="s">
        <v>864</v>
      </c>
      <c r="J195" s="151"/>
      <c r="K195" s="151"/>
      <c r="L195" s="151"/>
    </row>
    <row r="196" ht="21" spans="2:12">
      <c r="B196" s="148">
        <v>8</v>
      </c>
      <c r="C196" s="149" t="s">
        <v>862</v>
      </c>
      <c r="D196" s="171">
        <v>2016</v>
      </c>
      <c r="E196" s="172" t="s">
        <v>869</v>
      </c>
      <c r="F196" s="150" t="s">
        <v>15</v>
      </c>
      <c r="G196" s="151">
        <v>333</v>
      </c>
      <c r="H196" s="151" t="s">
        <v>35</v>
      </c>
      <c r="I196" s="151" t="s">
        <v>864</v>
      </c>
      <c r="J196" s="151"/>
      <c r="K196" s="151"/>
      <c r="L196" s="151"/>
    </row>
    <row r="197" ht="21" spans="2:12">
      <c r="B197" s="148">
        <v>9</v>
      </c>
      <c r="C197" s="149" t="s">
        <v>862</v>
      </c>
      <c r="D197" s="171">
        <v>2016</v>
      </c>
      <c r="E197" s="172" t="s">
        <v>870</v>
      </c>
      <c r="F197" s="150" t="s">
        <v>15</v>
      </c>
      <c r="G197" s="151">
        <v>341</v>
      </c>
      <c r="H197" s="151" t="s">
        <v>35</v>
      </c>
      <c r="I197" s="151" t="s">
        <v>864</v>
      </c>
      <c r="J197" s="151"/>
      <c r="K197" s="151"/>
      <c r="L197" s="151"/>
    </row>
    <row r="198" ht="21" spans="2:12">
      <c r="B198" s="148">
        <v>10</v>
      </c>
      <c r="C198" s="149" t="s">
        <v>862</v>
      </c>
      <c r="D198" s="171">
        <v>2016</v>
      </c>
      <c r="E198" s="172" t="s">
        <v>871</v>
      </c>
      <c r="F198" s="150" t="s">
        <v>15</v>
      </c>
      <c r="G198" s="151">
        <v>320</v>
      </c>
      <c r="H198" s="151" t="s">
        <v>35</v>
      </c>
      <c r="I198" s="151" t="s">
        <v>864</v>
      </c>
      <c r="J198" s="151"/>
      <c r="K198" s="151"/>
      <c r="L198" s="151"/>
    </row>
    <row r="199" ht="21" spans="2:12">
      <c r="B199" s="148">
        <v>11</v>
      </c>
      <c r="C199" s="149" t="s">
        <v>862</v>
      </c>
      <c r="D199" s="171">
        <v>2016</v>
      </c>
      <c r="E199" s="172" t="s">
        <v>872</v>
      </c>
      <c r="F199" s="150" t="s">
        <v>15</v>
      </c>
      <c r="G199" s="151">
        <v>320</v>
      </c>
      <c r="H199" s="151" t="s">
        <v>35</v>
      </c>
      <c r="I199" s="151" t="s">
        <v>864</v>
      </c>
      <c r="J199" s="151"/>
      <c r="K199" s="151"/>
      <c r="L199" s="151"/>
    </row>
    <row r="200" ht="21" spans="2:12">
      <c r="B200" s="148">
        <v>12</v>
      </c>
      <c r="C200" s="149" t="s">
        <v>862</v>
      </c>
      <c r="D200" s="171">
        <v>2016</v>
      </c>
      <c r="E200" s="172" t="s">
        <v>873</v>
      </c>
      <c r="F200" s="150" t="s">
        <v>15</v>
      </c>
      <c r="G200" s="151">
        <v>320</v>
      </c>
      <c r="H200" s="151" t="s">
        <v>35</v>
      </c>
      <c r="I200" s="151" t="s">
        <v>864</v>
      </c>
      <c r="J200" s="151"/>
      <c r="K200" s="151"/>
      <c r="L200" s="151"/>
    </row>
    <row r="201" ht="21" spans="2:12">
      <c r="B201" s="148">
        <v>13</v>
      </c>
      <c r="C201" s="149" t="s">
        <v>862</v>
      </c>
      <c r="D201" s="171">
        <v>2016</v>
      </c>
      <c r="E201" s="172" t="s">
        <v>874</v>
      </c>
      <c r="F201" s="150" t="s">
        <v>15</v>
      </c>
      <c r="G201" s="151">
        <v>366</v>
      </c>
      <c r="H201" s="151" t="s">
        <v>35</v>
      </c>
      <c r="I201" s="151" t="s">
        <v>875</v>
      </c>
      <c r="J201" s="151"/>
      <c r="K201" s="151"/>
      <c r="L201" s="151"/>
    </row>
    <row r="202" ht="21" spans="2:12">
      <c r="B202" s="148">
        <v>14</v>
      </c>
      <c r="C202" s="149" t="s">
        <v>862</v>
      </c>
      <c r="D202" s="171">
        <v>2016</v>
      </c>
      <c r="E202" s="172" t="s">
        <v>876</v>
      </c>
      <c r="F202" s="150" t="s">
        <v>15</v>
      </c>
      <c r="G202" s="151">
        <v>320</v>
      </c>
      <c r="H202" s="151" t="s">
        <v>23</v>
      </c>
      <c r="I202" s="151" t="s">
        <v>864</v>
      </c>
      <c r="J202" s="151"/>
      <c r="K202" s="151"/>
      <c r="L202" s="151"/>
    </row>
    <row r="203" ht="21" spans="2:12">
      <c r="B203" s="148">
        <v>15</v>
      </c>
      <c r="C203" s="149" t="s">
        <v>862</v>
      </c>
      <c r="D203" s="171">
        <v>2016</v>
      </c>
      <c r="E203" s="172" t="s">
        <v>877</v>
      </c>
      <c r="F203" s="150" t="s">
        <v>15</v>
      </c>
      <c r="G203" s="151">
        <v>320</v>
      </c>
      <c r="H203" s="151" t="s">
        <v>35</v>
      </c>
      <c r="I203" s="151" t="s">
        <v>864</v>
      </c>
      <c r="J203" s="151"/>
      <c r="K203" s="151"/>
      <c r="L203" s="151"/>
    </row>
    <row r="204" ht="21" spans="2:12">
      <c r="B204" s="148">
        <v>16</v>
      </c>
      <c r="C204" s="149" t="s">
        <v>862</v>
      </c>
      <c r="D204" s="171">
        <v>2016</v>
      </c>
      <c r="E204" s="172" t="s">
        <v>878</v>
      </c>
      <c r="F204" s="150" t="s">
        <v>15</v>
      </c>
      <c r="G204" s="151">
        <v>320</v>
      </c>
      <c r="H204" s="151" t="s">
        <v>35</v>
      </c>
      <c r="I204" s="151" t="s">
        <v>35</v>
      </c>
      <c r="J204" s="151"/>
      <c r="K204" s="151"/>
      <c r="L204" s="151"/>
    </row>
    <row r="205" ht="21" spans="2:12">
      <c r="B205" s="148">
        <v>17</v>
      </c>
      <c r="C205" s="149" t="s">
        <v>862</v>
      </c>
      <c r="D205" s="171">
        <v>2016</v>
      </c>
      <c r="E205" s="172" t="s">
        <v>879</v>
      </c>
      <c r="F205" s="150" t="s">
        <v>15</v>
      </c>
      <c r="G205" s="151">
        <v>320</v>
      </c>
      <c r="H205" s="151" t="s">
        <v>35</v>
      </c>
      <c r="I205" s="151" t="s">
        <v>35</v>
      </c>
      <c r="J205" s="151"/>
      <c r="K205" s="151"/>
      <c r="L205" s="151"/>
    </row>
    <row r="206" ht="21" spans="2:12">
      <c r="B206" s="148">
        <v>18</v>
      </c>
      <c r="C206" s="149" t="s">
        <v>862</v>
      </c>
      <c r="D206" s="171">
        <v>2016</v>
      </c>
      <c r="E206" s="172" t="s">
        <v>880</v>
      </c>
      <c r="F206" s="150" t="s">
        <v>15</v>
      </c>
      <c r="G206" s="151">
        <v>320</v>
      </c>
      <c r="H206" s="151" t="s">
        <v>35</v>
      </c>
      <c r="I206" s="151" t="s">
        <v>35</v>
      </c>
      <c r="J206" s="151"/>
      <c r="K206" s="151"/>
      <c r="L206" s="151"/>
    </row>
    <row r="207" ht="21" spans="2:12">
      <c r="B207" s="148">
        <v>19</v>
      </c>
      <c r="C207" s="149" t="s">
        <v>862</v>
      </c>
      <c r="D207" s="171">
        <v>2016</v>
      </c>
      <c r="E207" s="172" t="s">
        <v>881</v>
      </c>
      <c r="F207" s="150" t="s">
        <v>15</v>
      </c>
      <c r="G207" s="151">
        <v>320</v>
      </c>
      <c r="H207" s="151" t="s">
        <v>35</v>
      </c>
      <c r="I207" s="151" t="s">
        <v>875</v>
      </c>
      <c r="J207" s="151"/>
      <c r="K207" s="151"/>
      <c r="L207" s="151"/>
    </row>
    <row r="208" ht="21" spans="2:12">
      <c r="B208" s="148">
        <v>20</v>
      </c>
      <c r="C208" s="149" t="s">
        <v>862</v>
      </c>
      <c r="D208" s="171">
        <v>2016</v>
      </c>
      <c r="E208" s="172" t="s">
        <v>882</v>
      </c>
      <c r="F208" s="150" t="s">
        <v>15</v>
      </c>
      <c r="G208" s="151">
        <v>320</v>
      </c>
      <c r="H208" s="151" t="s">
        <v>23</v>
      </c>
      <c r="I208" s="151" t="s">
        <v>35</v>
      </c>
      <c r="J208" s="151"/>
      <c r="K208" s="151"/>
      <c r="L208" s="151"/>
    </row>
    <row r="209" ht="21" spans="2:12">
      <c r="B209" s="148">
        <v>21</v>
      </c>
      <c r="C209" s="149" t="s">
        <v>862</v>
      </c>
      <c r="D209" s="171">
        <v>2016</v>
      </c>
      <c r="E209" s="172" t="s">
        <v>883</v>
      </c>
      <c r="F209" s="150" t="s">
        <v>15</v>
      </c>
      <c r="G209" s="151">
        <v>576.00400328388</v>
      </c>
      <c r="H209" s="151" t="s">
        <v>35</v>
      </c>
      <c r="I209" s="151"/>
      <c r="J209" s="151"/>
      <c r="K209" s="151"/>
      <c r="L209" s="151"/>
    </row>
    <row r="210" ht="21" spans="2:12">
      <c r="B210" s="148">
        <v>22</v>
      </c>
      <c r="C210" s="149" t="s">
        <v>862</v>
      </c>
      <c r="D210" s="171">
        <v>2016</v>
      </c>
      <c r="E210" s="172" t="s">
        <v>884</v>
      </c>
      <c r="F210" s="150" t="s">
        <v>15</v>
      </c>
      <c r="G210" s="151">
        <v>370.58660025758</v>
      </c>
      <c r="H210" s="151" t="s">
        <v>9</v>
      </c>
      <c r="I210" s="151"/>
      <c r="J210" s="151"/>
      <c r="K210" s="151"/>
      <c r="L210" s="151"/>
    </row>
    <row r="211" ht="21" spans="2:12">
      <c r="B211" s="148">
        <v>23</v>
      </c>
      <c r="C211" s="149" t="s">
        <v>862</v>
      </c>
      <c r="D211" s="171">
        <v>2016</v>
      </c>
      <c r="E211" s="172" t="s">
        <v>885</v>
      </c>
      <c r="F211" s="150" t="s">
        <v>15</v>
      </c>
      <c r="G211" s="151">
        <v>783.520200318</v>
      </c>
      <c r="H211" s="151" t="s">
        <v>35</v>
      </c>
      <c r="I211" s="151"/>
      <c r="J211" s="151"/>
      <c r="K211" s="151"/>
      <c r="L211" s="151"/>
    </row>
    <row r="212" ht="21" spans="2:12">
      <c r="B212" s="148">
        <v>24</v>
      </c>
      <c r="C212" s="149" t="s">
        <v>862</v>
      </c>
      <c r="D212" s="171">
        <v>2016</v>
      </c>
      <c r="E212" s="172" t="s">
        <v>886</v>
      </c>
      <c r="F212" s="150" t="s">
        <v>15</v>
      </c>
      <c r="G212" s="151">
        <v>431.965118859147</v>
      </c>
      <c r="H212" s="151" t="s">
        <v>887</v>
      </c>
      <c r="I212" s="151"/>
      <c r="J212" s="151"/>
      <c r="K212" s="151"/>
      <c r="L212" s="151"/>
    </row>
    <row r="213" ht="21" spans="2:12">
      <c r="B213" s="148">
        <v>25</v>
      </c>
      <c r="C213" s="149" t="s">
        <v>862</v>
      </c>
      <c r="D213" s="171">
        <v>2016</v>
      </c>
      <c r="E213" s="172" t="s">
        <v>888</v>
      </c>
      <c r="F213" s="150" t="s">
        <v>15</v>
      </c>
      <c r="G213" s="151">
        <v>419.76</v>
      </c>
      <c r="H213" s="151" t="s">
        <v>35</v>
      </c>
      <c r="I213" s="151"/>
      <c r="J213" s="151"/>
      <c r="K213" s="151"/>
      <c r="L213" s="151"/>
    </row>
    <row r="214" ht="21" spans="2:12">
      <c r="B214" s="148">
        <v>26</v>
      </c>
      <c r="C214" s="149" t="s">
        <v>862</v>
      </c>
      <c r="D214" s="171">
        <v>2016</v>
      </c>
      <c r="E214" s="172" t="s">
        <v>889</v>
      </c>
      <c r="F214" s="150" t="s">
        <v>15</v>
      </c>
      <c r="G214" s="151">
        <v>374.17999980814</v>
      </c>
      <c r="H214" s="151" t="s">
        <v>35</v>
      </c>
      <c r="I214" s="151"/>
      <c r="J214" s="151"/>
      <c r="K214" s="151"/>
      <c r="L214" s="151"/>
    </row>
    <row r="215" ht="21" spans="2:12">
      <c r="B215" s="148">
        <v>27</v>
      </c>
      <c r="C215" s="149" t="s">
        <v>862</v>
      </c>
      <c r="D215" s="171" t="s">
        <v>721</v>
      </c>
      <c r="E215" s="172">
        <v>2015</v>
      </c>
      <c r="F215" s="150" t="s">
        <v>15</v>
      </c>
      <c r="G215" s="151">
        <v>808.6528100223</v>
      </c>
      <c r="H215" s="151" t="s">
        <v>35</v>
      </c>
      <c r="I215" s="151"/>
      <c r="J215" s="151"/>
      <c r="K215" s="151"/>
      <c r="L215" s="151"/>
    </row>
    <row r="216" ht="21" spans="2:12">
      <c r="B216" s="148">
        <v>28</v>
      </c>
      <c r="C216" s="149" t="s">
        <v>862</v>
      </c>
      <c r="D216" s="171" t="s">
        <v>721</v>
      </c>
      <c r="E216" s="172" t="s">
        <v>890</v>
      </c>
      <c r="F216" s="150" t="s">
        <v>15</v>
      </c>
      <c r="G216" s="151">
        <v>459.496870572229</v>
      </c>
      <c r="H216" s="151" t="s">
        <v>887</v>
      </c>
      <c r="I216" s="151"/>
      <c r="J216" s="151"/>
      <c r="K216" s="151"/>
      <c r="L216" s="151"/>
    </row>
    <row r="217" ht="21" spans="2:12">
      <c r="B217" s="148">
        <v>29</v>
      </c>
      <c r="C217" s="149" t="s">
        <v>862</v>
      </c>
      <c r="D217" s="171" t="s">
        <v>721</v>
      </c>
      <c r="E217" s="172" t="s">
        <v>891</v>
      </c>
      <c r="F217" s="150" t="s">
        <v>15</v>
      </c>
      <c r="G217" s="151">
        <v>729.70791566587</v>
      </c>
      <c r="H217" s="151" t="s">
        <v>23</v>
      </c>
      <c r="I217" s="151"/>
      <c r="J217" s="151"/>
      <c r="K217" s="151"/>
      <c r="L217" s="151"/>
    </row>
    <row r="218" ht="21" spans="2:12">
      <c r="B218" s="148">
        <v>30</v>
      </c>
      <c r="C218" s="149" t="s">
        <v>862</v>
      </c>
      <c r="D218" s="171" t="s">
        <v>721</v>
      </c>
      <c r="E218" s="172" t="s">
        <v>892</v>
      </c>
      <c r="F218" s="150" t="s">
        <v>15</v>
      </c>
      <c r="G218" s="151">
        <v>683.013990059793</v>
      </c>
      <c r="H218" s="151" t="s">
        <v>9</v>
      </c>
      <c r="I218" s="151"/>
      <c r="J218" s="151"/>
      <c r="K218" s="151"/>
      <c r="L218" s="151"/>
    </row>
    <row r="219" ht="21" spans="2:12">
      <c r="B219" s="148">
        <v>31</v>
      </c>
      <c r="C219" s="149" t="s">
        <v>862</v>
      </c>
      <c r="D219" s="171" t="s">
        <v>721</v>
      </c>
      <c r="E219" s="172" t="s">
        <v>893</v>
      </c>
      <c r="F219" s="150" t="s">
        <v>15</v>
      </c>
      <c r="G219" s="151">
        <v>487.82071289437</v>
      </c>
      <c r="H219" s="151" t="s">
        <v>9</v>
      </c>
      <c r="I219" s="151"/>
      <c r="J219" s="151"/>
      <c r="K219" s="151"/>
      <c r="L219" s="151"/>
    </row>
    <row r="220" ht="21" spans="2:12">
      <c r="B220" s="148">
        <v>32</v>
      </c>
      <c r="C220" s="149" t="s">
        <v>862</v>
      </c>
      <c r="D220" s="171" t="s">
        <v>721</v>
      </c>
      <c r="E220" s="172" t="s">
        <v>894</v>
      </c>
      <c r="F220" s="150" t="s">
        <v>15</v>
      </c>
      <c r="G220" s="151">
        <v>1019</v>
      </c>
      <c r="H220" s="151" t="s">
        <v>9</v>
      </c>
      <c r="I220" s="151"/>
      <c r="J220" s="151"/>
      <c r="K220" s="151"/>
      <c r="L220" s="151"/>
    </row>
    <row r="221" ht="21" spans="2:12">
      <c r="B221" s="148">
        <v>33</v>
      </c>
      <c r="C221" s="149" t="s">
        <v>862</v>
      </c>
      <c r="D221" s="171" t="s">
        <v>721</v>
      </c>
      <c r="E221" s="172" t="s">
        <v>895</v>
      </c>
      <c r="F221" s="150" t="s">
        <v>15</v>
      </c>
      <c r="G221" s="151">
        <v>541.480073704196</v>
      </c>
      <c r="H221" s="151" t="s">
        <v>35</v>
      </c>
      <c r="I221" s="151"/>
      <c r="J221" s="151"/>
      <c r="K221" s="151"/>
      <c r="L221" s="151"/>
    </row>
    <row r="222" ht="21" spans="2:12">
      <c r="B222" s="148">
        <v>34</v>
      </c>
      <c r="C222" s="149" t="s">
        <v>862</v>
      </c>
      <c r="D222" s="171" t="s">
        <v>721</v>
      </c>
      <c r="E222" s="172" t="s">
        <v>896</v>
      </c>
      <c r="F222" s="150" t="s">
        <v>15</v>
      </c>
      <c r="G222" s="151">
        <v>415.646672616822</v>
      </c>
      <c r="H222" s="151" t="s">
        <v>35</v>
      </c>
      <c r="I222" s="151"/>
      <c r="J222" s="151"/>
      <c r="K222" s="151"/>
      <c r="L222" s="151"/>
    </row>
    <row r="223" ht="21" spans="2:12">
      <c r="B223" s="148">
        <v>35</v>
      </c>
      <c r="C223" s="149" t="s">
        <v>862</v>
      </c>
      <c r="D223" s="171" t="s">
        <v>721</v>
      </c>
      <c r="E223" s="172" t="s">
        <v>897</v>
      </c>
      <c r="F223" s="150" t="s">
        <v>15</v>
      </c>
      <c r="G223" s="151">
        <v>317.517215562206</v>
      </c>
      <c r="H223" s="151" t="s">
        <v>35</v>
      </c>
      <c r="I223" s="151"/>
      <c r="J223" s="151"/>
      <c r="K223" s="151"/>
      <c r="L223" s="151"/>
    </row>
    <row r="224" ht="21" spans="2:12">
      <c r="B224" s="148">
        <v>36</v>
      </c>
      <c r="C224" s="149" t="s">
        <v>862</v>
      </c>
      <c r="D224" s="171" t="s">
        <v>721</v>
      </c>
      <c r="E224" s="172" t="s">
        <v>898</v>
      </c>
      <c r="F224" s="150" t="s">
        <v>15</v>
      </c>
      <c r="G224" s="151">
        <v>1469.35170325657</v>
      </c>
      <c r="H224" s="151" t="s">
        <v>887</v>
      </c>
      <c r="I224" s="151"/>
      <c r="J224" s="151"/>
      <c r="K224" s="151"/>
      <c r="L224" s="151"/>
    </row>
    <row r="225" ht="21" spans="2:12">
      <c r="B225" s="148">
        <v>37</v>
      </c>
      <c r="C225" s="149" t="s">
        <v>862</v>
      </c>
      <c r="D225" s="171" t="s">
        <v>721</v>
      </c>
      <c r="E225" s="172" t="s">
        <v>899</v>
      </c>
      <c r="F225" s="150" t="s">
        <v>15</v>
      </c>
      <c r="G225" s="151">
        <v>942.408373928553</v>
      </c>
      <c r="H225" s="151" t="s">
        <v>35</v>
      </c>
      <c r="I225" s="151"/>
      <c r="J225" s="151"/>
      <c r="K225" s="151"/>
      <c r="L225" s="151"/>
    </row>
    <row r="226" ht="21" spans="2:12">
      <c r="B226" s="148">
        <v>38</v>
      </c>
      <c r="C226" s="149" t="s">
        <v>862</v>
      </c>
      <c r="D226" s="171" t="s">
        <v>721</v>
      </c>
      <c r="E226" s="172" t="s">
        <v>900</v>
      </c>
      <c r="F226" s="150" t="s">
        <v>15</v>
      </c>
      <c r="G226" s="151">
        <v>384.839289398274</v>
      </c>
      <c r="H226" s="151" t="s">
        <v>9</v>
      </c>
      <c r="I226" s="151"/>
      <c r="J226" s="151"/>
      <c r="K226" s="151"/>
      <c r="L226" s="151"/>
    </row>
    <row r="227" ht="21" spans="2:12">
      <c r="B227" s="148">
        <v>39</v>
      </c>
      <c r="C227" s="149" t="s">
        <v>862</v>
      </c>
      <c r="D227" s="171" t="s">
        <v>721</v>
      </c>
      <c r="E227" s="172" t="s">
        <v>901</v>
      </c>
      <c r="F227" s="150" t="s">
        <v>15</v>
      </c>
      <c r="G227" s="151">
        <v>718.164831542426</v>
      </c>
      <c r="H227" s="151" t="s">
        <v>9</v>
      </c>
      <c r="I227" s="151"/>
      <c r="J227" s="151"/>
      <c r="K227" s="151"/>
      <c r="L227" s="151"/>
    </row>
    <row r="228" ht="21" spans="2:12">
      <c r="B228" s="148">
        <v>40</v>
      </c>
      <c r="C228" s="149" t="s">
        <v>862</v>
      </c>
      <c r="D228" s="171" t="s">
        <v>721</v>
      </c>
      <c r="E228" s="172" t="s">
        <v>902</v>
      </c>
      <c r="F228" s="150" t="s">
        <v>15</v>
      </c>
      <c r="G228" s="151">
        <v>712.299832760649</v>
      </c>
      <c r="H228" s="151" t="s">
        <v>9</v>
      </c>
      <c r="I228" s="151"/>
      <c r="J228" s="151"/>
      <c r="K228" s="151"/>
      <c r="L228" s="151"/>
    </row>
    <row r="229" ht="21" spans="2:12">
      <c r="B229" s="148">
        <v>41</v>
      </c>
      <c r="C229" s="149" t="s">
        <v>862</v>
      </c>
      <c r="D229" s="171" t="s">
        <v>721</v>
      </c>
      <c r="E229" s="172" t="s">
        <v>903</v>
      </c>
      <c r="F229" s="150" t="s">
        <v>15</v>
      </c>
      <c r="G229" s="151">
        <v>308.388106052488</v>
      </c>
      <c r="H229" s="151" t="s">
        <v>9</v>
      </c>
      <c r="I229" s="151"/>
      <c r="J229" s="151"/>
      <c r="K229" s="151"/>
      <c r="L229" s="151"/>
    </row>
    <row r="230" ht="21" spans="2:12">
      <c r="B230" s="148">
        <v>42</v>
      </c>
      <c r="C230" s="149" t="s">
        <v>862</v>
      </c>
      <c r="D230" s="171">
        <v>2016</v>
      </c>
      <c r="E230" s="172">
        <v>465</v>
      </c>
      <c r="F230" s="150" t="s">
        <v>15</v>
      </c>
      <c r="G230" s="151">
        <v>830</v>
      </c>
      <c r="H230" s="151" t="s">
        <v>35</v>
      </c>
      <c r="I230" s="151"/>
      <c r="J230" s="151"/>
      <c r="K230" s="151"/>
      <c r="L230" s="151"/>
    </row>
    <row r="231" ht="21" spans="2:12">
      <c r="B231" s="148">
        <v>43</v>
      </c>
      <c r="C231" s="149" t="s">
        <v>862</v>
      </c>
      <c r="D231" s="171">
        <v>2016</v>
      </c>
      <c r="E231" s="172">
        <v>924</v>
      </c>
      <c r="F231" s="150" t="s">
        <v>15</v>
      </c>
      <c r="G231" s="151">
        <v>524</v>
      </c>
      <c r="H231" s="151" t="s">
        <v>35</v>
      </c>
      <c r="I231" s="151"/>
      <c r="J231" s="151"/>
      <c r="K231" s="151"/>
      <c r="L231" s="151"/>
    </row>
    <row r="232" ht="21" spans="2:12">
      <c r="B232" s="148">
        <v>44</v>
      </c>
      <c r="C232" s="149" t="s">
        <v>862</v>
      </c>
      <c r="D232" s="171">
        <v>2016</v>
      </c>
      <c r="E232" s="172">
        <v>1281</v>
      </c>
      <c r="F232" s="150" t="s">
        <v>15</v>
      </c>
      <c r="G232" s="151">
        <v>3784</v>
      </c>
      <c r="H232" s="151" t="s">
        <v>35</v>
      </c>
      <c r="I232" s="151"/>
      <c r="J232" s="151"/>
      <c r="K232" s="151"/>
      <c r="L232" s="151"/>
    </row>
    <row r="233" ht="21" spans="2:12">
      <c r="B233" s="148">
        <v>45</v>
      </c>
      <c r="C233" s="149" t="s">
        <v>862</v>
      </c>
      <c r="D233" s="171">
        <v>2016</v>
      </c>
      <c r="E233" s="172">
        <v>3026</v>
      </c>
      <c r="F233" s="150" t="s">
        <v>15</v>
      </c>
      <c r="G233" s="151">
        <v>463</v>
      </c>
      <c r="H233" s="151" t="s">
        <v>35</v>
      </c>
      <c r="I233" s="151"/>
      <c r="J233" s="151"/>
      <c r="K233" s="151"/>
      <c r="L233" s="151"/>
    </row>
    <row r="234" ht="21" spans="2:12">
      <c r="B234" s="148">
        <v>46</v>
      </c>
      <c r="C234" s="149" t="s">
        <v>862</v>
      </c>
      <c r="D234" s="171">
        <v>2016</v>
      </c>
      <c r="E234" s="172" t="s">
        <v>904</v>
      </c>
      <c r="F234" s="150" t="s">
        <v>15</v>
      </c>
      <c r="G234" s="151">
        <v>1863</v>
      </c>
      <c r="H234" s="151" t="s">
        <v>60</v>
      </c>
      <c r="I234" s="151"/>
      <c r="J234" s="151"/>
      <c r="K234" s="151"/>
      <c r="L234" s="151"/>
    </row>
    <row r="235" ht="21" spans="2:12">
      <c r="B235" s="148">
        <v>47</v>
      </c>
      <c r="C235" s="149" t="s">
        <v>862</v>
      </c>
      <c r="D235" s="171">
        <v>2016</v>
      </c>
      <c r="E235" s="172" t="s">
        <v>905</v>
      </c>
      <c r="F235" s="150" t="s">
        <v>15</v>
      </c>
      <c r="G235" s="151">
        <v>611</v>
      </c>
      <c r="H235" s="151" t="s">
        <v>35</v>
      </c>
      <c r="I235" s="151"/>
      <c r="J235" s="151"/>
      <c r="K235" s="151"/>
      <c r="L235" s="151"/>
    </row>
    <row r="236" ht="21" spans="2:12">
      <c r="B236" s="148">
        <v>48</v>
      </c>
      <c r="C236" s="149" t="s">
        <v>862</v>
      </c>
      <c r="D236" s="171">
        <v>2016</v>
      </c>
      <c r="E236" s="172" t="s">
        <v>906</v>
      </c>
      <c r="F236" s="150" t="s">
        <v>15</v>
      </c>
      <c r="G236" s="151">
        <v>923</v>
      </c>
      <c r="H236" s="151" t="s">
        <v>35</v>
      </c>
      <c r="I236" s="151"/>
      <c r="J236" s="151"/>
      <c r="K236" s="151"/>
      <c r="L236" s="151"/>
    </row>
    <row r="237" ht="21" spans="2:12">
      <c r="B237" s="148">
        <v>49</v>
      </c>
      <c r="C237" s="149" t="s">
        <v>862</v>
      </c>
      <c r="D237" s="171">
        <v>2016</v>
      </c>
      <c r="E237" s="172" t="s">
        <v>907</v>
      </c>
      <c r="F237" s="150" t="s">
        <v>15</v>
      </c>
      <c r="G237" s="151">
        <v>473</v>
      </c>
      <c r="H237" s="151" t="s">
        <v>35</v>
      </c>
      <c r="I237" s="151"/>
      <c r="J237" s="151"/>
      <c r="K237" s="151"/>
      <c r="L237" s="151"/>
    </row>
    <row r="238" ht="21" spans="2:12">
      <c r="B238" s="148">
        <v>50</v>
      </c>
      <c r="C238" s="149" t="s">
        <v>862</v>
      </c>
      <c r="D238" s="171">
        <v>2016</v>
      </c>
      <c r="E238" s="172" t="s">
        <v>908</v>
      </c>
      <c r="F238" s="150" t="s">
        <v>15</v>
      </c>
      <c r="G238" s="151">
        <v>665</v>
      </c>
      <c r="H238" s="151" t="s">
        <v>35</v>
      </c>
      <c r="I238" s="151"/>
      <c r="J238" s="151"/>
      <c r="K238" s="151"/>
      <c r="L238" s="151"/>
    </row>
    <row r="239" ht="21" spans="2:12">
      <c r="B239" s="148">
        <v>51</v>
      </c>
      <c r="C239" s="149" t="s">
        <v>862</v>
      </c>
      <c r="D239" s="171">
        <v>2016</v>
      </c>
      <c r="E239" s="172" t="s">
        <v>909</v>
      </c>
      <c r="F239" s="150" t="s">
        <v>15</v>
      </c>
      <c r="G239" s="151">
        <v>554</v>
      </c>
      <c r="H239" s="151" t="s">
        <v>35</v>
      </c>
      <c r="I239" s="151"/>
      <c r="J239" s="151"/>
      <c r="K239" s="151"/>
      <c r="L239" s="151"/>
    </row>
    <row r="240" ht="21" spans="2:12">
      <c r="B240" s="148">
        <v>52</v>
      </c>
      <c r="C240" s="149" t="s">
        <v>862</v>
      </c>
      <c r="D240" s="171">
        <v>2016</v>
      </c>
      <c r="E240" s="172" t="s">
        <v>910</v>
      </c>
      <c r="F240" s="150" t="s">
        <v>15</v>
      </c>
      <c r="G240" s="151">
        <v>473</v>
      </c>
      <c r="H240" s="151" t="s">
        <v>35</v>
      </c>
      <c r="I240" s="151"/>
      <c r="J240" s="151"/>
      <c r="K240" s="151"/>
      <c r="L240" s="151"/>
    </row>
    <row r="241" ht="21" spans="2:12">
      <c r="B241" s="148">
        <v>53</v>
      </c>
      <c r="C241" s="149" t="s">
        <v>862</v>
      </c>
      <c r="D241" s="171">
        <v>2016</v>
      </c>
      <c r="E241" s="172" t="s">
        <v>911</v>
      </c>
      <c r="F241" s="150" t="s">
        <v>15</v>
      </c>
      <c r="G241" s="151">
        <v>746</v>
      </c>
      <c r="H241" s="151" t="s">
        <v>35</v>
      </c>
      <c r="I241" s="151"/>
      <c r="J241" s="151"/>
      <c r="K241" s="151"/>
      <c r="L241" s="151"/>
    </row>
    <row r="242" ht="21" spans="2:12">
      <c r="B242" s="148">
        <v>54</v>
      </c>
      <c r="C242" s="149" t="s">
        <v>862</v>
      </c>
      <c r="D242" s="171">
        <v>2016</v>
      </c>
      <c r="E242" s="172" t="s">
        <v>912</v>
      </c>
      <c r="F242" s="150" t="s">
        <v>15</v>
      </c>
      <c r="G242" s="151">
        <v>592</v>
      </c>
      <c r="H242" s="151" t="s">
        <v>35</v>
      </c>
      <c r="I242" s="151"/>
      <c r="J242" s="151"/>
      <c r="K242" s="151"/>
      <c r="L242" s="151"/>
    </row>
    <row r="243" ht="21" spans="2:12">
      <c r="B243" s="148">
        <v>55</v>
      </c>
      <c r="C243" s="149" t="s">
        <v>862</v>
      </c>
      <c r="D243" s="171">
        <v>2016</v>
      </c>
      <c r="E243" s="172" t="s">
        <v>913</v>
      </c>
      <c r="F243" s="150" t="s">
        <v>15</v>
      </c>
      <c r="G243" s="151">
        <v>621</v>
      </c>
      <c r="H243" s="151" t="s">
        <v>59</v>
      </c>
      <c r="I243" s="151"/>
      <c r="J243" s="151"/>
      <c r="K243" s="151"/>
      <c r="L243" s="151"/>
    </row>
    <row r="244" ht="21" spans="2:12">
      <c r="B244" s="148">
        <v>56</v>
      </c>
      <c r="C244" s="149" t="s">
        <v>862</v>
      </c>
      <c r="D244" s="171">
        <v>2016</v>
      </c>
      <c r="E244" s="172" t="s">
        <v>914</v>
      </c>
      <c r="F244" s="150" t="s">
        <v>15</v>
      </c>
      <c r="G244" s="151">
        <v>552</v>
      </c>
      <c r="H244" s="151" t="s">
        <v>35</v>
      </c>
      <c r="I244" s="151"/>
      <c r="J244" s="151"/>
      <c r="K244" s="151"/>
      <c r="L244" s="151"/>
    </row>
    <row r="245" ht="21" spans="2:12">
      <c r="B245" s="148">
        <v>57</v>
      </c>
      <c r="C245" s="149" t="s">
        <v>862</v>
      </c>
      <c r="D245" s="171">
        <v>2016</v>
      </c>
      <c r="E245" s="172" t="s">
        <v>915</v>
      </c>
      <c r="F245" s="150" t="s">
        <v>15</v>
      </c>
      <c r="G245" s="151">
        <v>330</v>
      </c>
      <c r="H245" s="151" t="s">
        <v>35</v>
      </c>
      <c r="I245" s="151"/>
      <c r="J245" s="151"/>
      <c r="K245" s="151"/>
      <c r="L245" s="151"/>
    </row>
    <row r="246" ht="21" spans="2:12">
      <c r="B246" s="148">
        <v>58</v>
      </c>
      <c r="C246" s="149" t="s">
        <v>862</v>
      </c>
      <c r="D246" s="171">
        <v>2016</v>
      </c>
      <c r="E246" s="172">
        <v>1281</v>
      </c>
      <c r="F246" s="150" t="s">
        <v>15</v>
      </c>
      <c r="G246" s="151">
        <v>1173</v>
      </c>
      <c r="H246" s="151" t="s">
        <v>35</v>
      </c>
      <c r="I246" s="151"/>
      <c r="J246" s="151"/>
      <c r="K246" s="151"/>
      <c r="L246" s="151"/>
    </row>
    <row r="247" ht="21" spans="2:12">
      <c r="B247" s="148">
        <v>59</v>
      </c>
      <c r="C247" s="149" t="s">
        <v>862</v>
      </c>
      <c r="D247" s="171">
        <v>2016</v>
      </c>
      <c r="E247" s="172">
        <v>1281</v>
      </c>
      <c r="F247" s="150" t="s">
        <v>15</v>
      </c>
      <c r="G247" s="151">
        <v>14320</v>
      </c>
      <c r="H247" s="151" t="s">
        <v>35</v>
      </c>
      <c r="I247" s="151"/>
      <c r="J247" s="151"/>
      <c r="K247" s="151"/>
      <c r="L247" s="151"/>
    </row>
    <row r="248" ht="21" spans="2:12">
      <c r="B248" s="148">
        <v>60</v>
      </c>
      <c r="C248" s="149" t="s">
        <v>862</v>
      </c>
      <c r="D248" s="171">
        <v>2016</v>
      </c>
      <c r="E248" s="172">
        <v>3134</v>
      </c>
      <c r="F248" s="150" t="s">
        <v>15</v>
      </c>
      <c r="G248" s="151">
        <v>1491</v>
      </c>
      <c r="H248" s="151" t="s">
        <v>35</v>
      </c>
      <c r="I248" s="151"/>
      <c r="J248" s="151"/>
      <c r="K248" s="151"/>
      <c r="L248" s="151"/>
    </row>
    <row r="249" ht="21" spans="2:12">
      <c r="B249" s="148">
        <v>61</v>
      </c>
      <c r="C249" s="149" t="s">
        <v>862</v>
      </c>
      <c r="D249" s="171">
        <v>2016</v>
      </c>
      <c r="E249" s="172">
        <v>4392</v>
      </c>
      <c r="F249" s="150" t="s">
        <v>15</v>
      </c>
      <c r="G249" s="151">
        <v>2876</v>
      </c>
      <c r="H249" s="151" t="s">
        <v>35</v>
      </c>
      <c r="I249" s="151"/>
      <c r="J249" s="151"/>
      <c r="K249" s="151"/>
      <c r="L249" s="151"/>
    </row>
    <row r="250" ht="21" spans="2:12">
      <c r="B250" s="148">
        <v>62</v>
      </c>
      <c r="C250" s="149" t="s">
        <v>862</v>
      </c>
      <c r="D250" s="171">
        <v>2016</v>
      </c>
      <c r="E250" s="172" t="s">
        <v>916</v>
      </c>
      <c r="F250" s="150" t="s">
        <v>15</v>
      </c>
      <c r="G250" s="151">
        <v>333</v>
      </c>
      <c r="H250" s="151" t="s">
        <v>35</v>
      </c>
      <c r="I250" s="151"/>
      <c r="J250" s="151"/>
      <c r="K250" s="151"/>
      <c r="L250" s="151"/>
    </row>
    <row r="251" ht="21" spans="2:12">
      <c r="B251" s="148">
        <v>63</v>
      </c>
      <c r="C251" s="149" t="s">
        <v>862</v>
      </c>
      <c r="D251" s="171">
        <v>2016</v>
      </c>
      <c r="E251" s="172" t="s">
        <v>907</v>
      </c>
      <c r="F251" s="150" t="s">
        <v>15</v>
      </c>
      <c r="G251" s="151">
        <v>512</v>
      </c>
      <c r="H251" s="151" t="s">
        <v>35</v>
      </c>
      <c r="I251" s="151"/>
      <c r="J251" s="151"/>
      <c r="K251" s="151"/>
      <c r="L251" s="151"/>
    </row>
    <row r="252" ht="21" spans="2:12">
      <c r="B252" s="148">
        <v>64</v>
      </c>
      <c r="C252" s="149" t="s">
        <v>862</v>
      </c>
      <c r="D252" s="171">
        <v>2016</v>
      </c>
      <c r="E252" s="172" t="s">
        <v>917</v>
      </c>
      <c r="F252" s="150" t="s">
        <v>15</v>
      </c>
      <c r="G252" s="151">
        <v>333</v>
      </c>
      <c r="H252" s="151" t="s">
        <v>35</v>
      </c>
      <c r="I252" s="151"/>
      <c r="J252" s="151"/>
      <c r="K252" s="151"/>
      <c r="L252" s="151"/>
    </row>
    <row r="253" ht="21" spans="2:12">
      <c r="B253" s="148">
        <v>65</v>
      </c>
      <c r="C253" s="149" t="s">
        <v>862</v>
      </c>
      <c r="D253" s="171">
        <v>2016</v>
      </c>
      <c r="E253" s="172" t="s">
        <v>918</v>
      </c>
      <c r="F253" s="150" t="s">
        <v>15</v>
      </c>
      <c r="G253" s="151">
        <v>799</v>
      </c>
      <c r="H253" s="151" t="s">
        <v>35</v>
      </c>
      <c r="I253" s="151"/>
      <c r="J253" s="151"/>
      <c r="K253" s="151"/>
      <c r="L253" s="151"/>
    </row>
    <row r="254" ht="21" spans="2:12">
      <c r="B254" s="148">
        <v>66</v>
      </c>
      <c r="C254" s="149" t="s">
        <v>862</v>
      </c>
      <c r="D254" s="171">
        <v>2016</v>
      </c>
      <c r="E254" s="172">
        <v>3134</v>
      </c>
      <c r="F254" s="150" t="s">
        <v>15</v>
      </c>
      <c r="G254" s="151">
        <v>550.5534002385</v>
      </c>
      <c r="H254" s="151" t="s">
        <v>35</v>
      </c>
      <c r="I254" s="151"/>
      <c r="J254" s="151"/>
      <c r="K254" s="151"/>
      <c r="L254" s="151"/>
    </row>
    <row r="255" ht="21" spans="2:12">
      <c r="B255" s="148">
        <v>67</v>
      </c>
      <c r="C255" s="149" t="s">
        <v>862</v>
      </c>
      <c r="D255" s="171">
        <v>2016</v>
      </c>
      <c r="E255" s="172" t="s">
        <v>919</v>
      </c>
      <c r="F255" s="150" t="s">
        <v>15</v>
      </c>
      <c r="G255" s="151">
        <v>2025.01340066462</v>
      </c>
      <c r="H255" s="151" t="s">
        <v>35</v>
      </c>
      <c r="I255" s="151"/>
      <c r="J255" s="151"/>
      <c r="K255" s="151"/>
      <c r="L255" s="151"/>
    </row>
    <row r="256" ht="21" spans="2:12">
      <c r="B256" s="148">
        <v>68</v>
      </c>
      <c r="C256" s="149" t="s">
        <v>862</v>
      </c>
      <c r="D256" s="171">
        <v>2016</v>
      </c>
      <c r="E256" s="172" t="s">
        <v>920</v>
      </c>
      <c r="F256" s="150" t="s">
        <v>15</v>
      </c>
      <c r="G256" s="151">
        <v>2151.058</v>
      </c>
      <c r="H256" s="151" t="s">
        <v>35</v>
      </c>
      <c r="I256" s="151"/>
      <c r="J256" s="151"/>
      <c r="K256" s="151"/>
      <c r="L256" s="151"/>
    </row>
    <row r="257" ht="21" spans="2:12">
      <c r="B257" s="148">
        <v>69</v>
      </c>
      <c r="C257" s="149" t="s">
        <v>862</v>
      </c>
      <c r="D257" s="171">
        <v>2016</v>
      </c>
      <c r="E257" s="172" t="s">
        <v>908</v>
      </c>
      <c r="F257" s="150" t="s">
        <v>15</v>
      </c>
      <c r="G257" s="151">
        <v>934.803400318</v>
      </c>
      <c r="H257" s="151" t="s">
        <v>35</v>
      </c>
      <c r="I257" s="151"/>
      <c r="J257" s="151"/>
      <c r="K257" s="151"/>
      <c r="L257" s="151"/>
    </row>
    <row r="258" ht="21" spans="2:12">
      <c r="B258" s="148">
        <v>70</v>
      </c>
      <c r="C258" s="149" t="s">
        <v>862</v>
      </c>
      <c r="D258" s="171">
        <v>2016</v>
      </c>
      <c r="E258" s="172" t="s">
        <v>921</v>
      </c>
      <c r="F258" s="150" t="s">
        <v>15</v>
      </c>
      <c r="G258" s="151">
        <v>1505.7511999682</v>
      </c>
      <c r="H258" s="151" t="s">
        <v>35</v>
      </c>
      <c r="I258" s="151"/>
      <c r="J258" s="151"/>
      <c r="K258" s="151"/>
      <c r="L258" s="151"/>
    </row>
    <row r="260" ht="21" spans="2:12">
      <c r="B260" s="145"/>
      <c r="C260" s="170" t="s">
        <v>922</v>
      </c>
      <c r="D260" s="113"/>
      <c r="E260" s="146"/>
      <c r="F260" s="113"/>
      <c r="G260" s="147"/>
      <c r="H260" s="147"/>
      <c r="I260" s="159"/>
      <c r="J260" s="113"/>
      <c r="K260" s="113"/>
      <c r="L260" s="113"/>
    </row>
    <row r="261" ht="37.5" spans="2:12">
      <c r="B261" s="121" t="s">
        <v>2</v>
      </c>
      <c r="C261" s="121" t="s">
        <v>3</v>
      </c>
      <c r="D261" s="121" t="s">
        <v>4</v>
      </c>
      <c r="E261" s="121" t="s">
        <v>5</v>
      </c>
      <c r="F261" s="121" t="s">
        <v>6</v>
      </c>
      <c r="G261" s="122" t="s">
        <v>7</v>
      </c>
      <c r="H261" s="123" t="s">
        <v>642</v>
      </c>
      <c r="I261" s="131" t="s">
        <v>643</v>
      </c>
      <c r="J261" s="121" t="s">
        <v>644</v>
      </c>
      <c r="K261" s="122" t="s">
        <v>9</v>
      </c>
      <c r="L261" s="121" t="s">
        <v>8</v>
      </c>
    </row>
    <row r="262" spans="2:12">
      <c r="B262" s="124" t="s">
        <v>11</v>
      </c>
      <c r="C262" s="125"/>
      <c r="D262" s="125"/>
      <c r="E262" s="125"/>
      <c r="F262" s="125"/>
      <c r="G262" s="125"/>
      <c r="H262" s="125"/>
      <c r="I262" s="125"/>
      <c r="J262" s="125"/>
      <c r="K262" s="125"/>
      <c r="L262" s="132"/>
    </row>
    <row r="263" spans="2:12">
      <c r="B263" s="160">
        <v>1</v>
      </c>
      <c r="C263" s="180" t="s">
        <v>923</v>
      </c>
      <c r="D263" s="171">
        <v>2016</v>
      </c>
      <c r="E263" s="172" t="s">
        <v>924</v>
      </c>
      <c r="F263" s="180" t="s">
        <v>15</v>
      </c>
      <c r="G263" s="181">
        <v>695</v>
      </c>
      <c r="H263" s="181"/>
      <c r="I263" s="151"/>
      <c r="J263" s="151"/>
      <c r="K263" s="151"/>
      <c r="L263" s="151"/>
    </row>
    <row r="264" spans="2:12">
      <c r="B264" s="160">
        <v>2</v>
      </c>
      <c r="C264" s="180" t="s">
        <v>923</v>
      </c>
      <c r="D264" s="171">
        <v>2016</v>
      </c>
      <c r="E264" s="172" t="s">
        <v>925</v>
      </c>
      <c r="F264" s="180" t="s">
        <v>15</v>
      </c>
      <c r="G264" s="181">
        <v>508</v>
      </c>
      <c r="H264" s="151" t="s">
        <v>35</v>
      </c>
      <c r="I264" s="151"/>
      <c r="J264" s="151"/>
      <c r="K264" s="151"/>
      <c r="L264" s="151"/>
    </row>
    <row r="265" spans="2:12">
      <c r="B265" s="160">
        <v>3</v>
      </c>
      <c r="C265" s="180" t="s">
        <v>923</v>
      </c>
      <c r="D265" s="171">
        <v>2016</v>
      </c>
      <c r="E265" s="172" t="s">
        <v>926</v>
      </c>
      <c r="F265" s="180" t="s">
        <v>15</v>
      </c>
      <c r="G265" s="181">
        <v>2044</v>
      </c>
      <c r="H265" s="151" t="s">
        <v>35</v>
      </c>
      <c r="I265" s="151"/>
      <c r="J265" s="151"/>
      <c r="K265" s="151"/>
      <c r="L265" s="151"/>
    </row>
    <row r="266" spans="2:12">
      <c r="B266" s="160">
        <v>4</v>
      </c>
      <c r="C266" s="180" t="s">
        <v>923</v>
      </c>
      <c r="D266" s="171">
        <v>2016</v>
      </c>
      <c r="E266" s="172" t="s">
        <v>927</v>
      </c>
      <c r="F266" s="180" t="s">
        <v>15</v>
      </c>
      <c r="G266" s="181">
        <v>525</v>
      </c>
      <c r="H266" s="181"/>
      <c r="I266" s="151"/>
      <c r="J266" s="151"/>
      <c r="K266" s="151"/>
      <c r="L266" s="151"/>
    </row>
    <row r="267" spans="2:12">
      <c r="B267" s="160">
        <v>5</v>
      </c>
      <c r="C267" s="180" t="s">
        <v>923</v>
      </c>
      <c r="D267" s="171">
        <v>2016</v>
      </c>
      <c r="E267" s="172" t="s">
        <v>928</v>
      </c>
      <c r="F267" s="180" t="s">
        <v>15</v>
      </c>
      <c r="G267" s="181">
        <v>604.2848</v>
      </c>
      <c r="H267" s="151" t="s">
        <v>35</v>
      </c>
      <c r="I267" s="151"/>
      <c r="J267" s="151"/>
      <c r="K267" s="151"/>
      <c r="L267" s="151"/>
    </row>
    <row r="268" spans="2:12">
      <c r="B268" s="160">
        <v>6</v>
      </c>
      <c r="C268" s="180" t="s">
        <v>923</v>
      </c>
      <c r="D268" s="171">
        <v>2016</v>
      </c>
      <c r="E268" s="172" t="s">
        <v>929</v>
      </c>
      <c r="F268" s="180" t="s">
        <v>15</v>
      </c>
      <c r="G268" s="181">
        <v>940.0928</v>
      </c>
      <c r="H268" s="151" t="s">
        <v>35</v>
      </c>
      <c r="I268" s="151"/>
      <c r="J268" s="151"/>
      <c r="K268" s="151"/>
      <c r="L268" s="151"/>
    </row>
    <row r="269" spans="2:12">
      <c r="B269" s="160">
        <v>7</v>
      </c>
      <c r="C269" s="180" t="s">
        <v>923</v>
      </c>
      <c r="D269" s="171">
        <v>2016</v>
      </c>
      <c r="E269" s="172" t="s">
        <v>930</v>
      </c>
      <c r="F269" s="180" t="s">
        <v>15</v>
      </c>
      <c r="G269" s="181">
        <v>1336.024</v>
      </c>
      <c r="H269" s="151" t="s">
        <v>35</v>
      </c>
      <c r="I269" s="151"/>
      <c r="J269" s="151"/>
      <c r="K269" s="151"/>
      <c r="L269" s="151"/>
    </row>
    <row r="270" spans="2:12">
      <c r="B270" s="160">
        <v>8</v>
      </c>
      <c r="C270" s="180" t="s">
        <v>923</v>
      </c>
      <c r="D270" s="171">
        <v>2016</v>
      </c>
      <c r="E270" s="172" t="s">
        <v>931</v>
      </c>
      <c r="F270" s="180" t="s">
        <v>15</v>
      </c>
      <c r="G270" s="181">
        <v>533.2224</v>
      </c>
      <c r="H270" s="151" t="s">
        <v>35</v>
      </c>
      <c r="I270" s="151"/>
      <c r="J270" s="151"/>
      <c r="K270" s="151"/>
      <c r="L270" s="151"/>
    </row>
    <row r="271" spans="2:12">
      <c r="B271" s="160">
        <v>9</v>
      </c>
      <c r="C271" s="180" t="s">
        <v>923</v>
      </c>
      <c r="D271" s="171">
        <v>2016</v>
      </c>
      <c r="E271" s="172" t="s">
        <v>932</v>
      </c>
      <c r="F271" s="180" t="s">
        <v>15</v>
      </c>
      <c r="G271" s="181">
        <v>566.8032</v>
      </c>
      <c r="H271" s="181"/>
      <c r="I271" s="151"/>
      <c r="J271" s="151"/>
      <c r="K271" s="151"/>
      <c r="L271" s="151"/>
    </row>
    <row r="272" spans="2:12">
      <c r="B272" s="160">
        <v>10</v>
      </c>
      <c r="C272" s="180" t="s">
        <v>923</v>
      </c>
      <c r="D272" s="171">
        <v>2016</v>
      </c>
      <c r="E272" s="172" t="s">
        <v>933</v>
      </c>
      <c r="F272" s="180" t="s">
        <v>15</v>
      </c>
      <c r="G272" s="181">
        <v>600.2144</v>
      </c>
      <c r="H272" s="151" t="s">
        <v>35</v>
      </c>
      <c r="I272" s="151"/>
      <c r="J272" s="151"/>
      <c r="K272" s="151"/>
      <c r="L272" s="151"/>
    </row>
    <row r="273" spans="2:12">
      <c r="B273" s="160">
        <v>11</v>
      </c>
      <c r="C273" s="180" t="s">
        <v>923</v>
      </c>
      <c r="D273" s="171">
        <v>2016</v>
      </c>
      <c r="E273" s="172" t="s">
        <v>934</v>
      </c>
      <c r="F273" s="180" t="s">
        <v>15</v>
      </c>
      <c r="G273" s="181">
        <v>566.8032</v>
      </c>
      <c r="H273" s="181" t="s">
        <v>59</v>
      </c>
      <c r="I273" s="151"/>
      <c r="J273" s="151"/>
      <c r="K273" s="151"/>
      <c r="L273" s="151"/>
    </row>
    <row r="274" spans="2:12">
      <c r="B274" s="160">
        <v>12</v>
      </c>
      <c r="C274" s="180" t="s">
        <v>923</v>
      </c>
      <c r="D274" s="171">
        <v>2016</v>
      </c>
      <c r="E274" s="172" t="s">
        <v>935</v>
      </c>
      <c r="F274" s="180" t="s">
        <v>15</v>
      </c>
      <c r="G274" s="181">
        <v>744.50796</v>
      </c>
      <c r="H274" s="181" t="s">
        <v>35</v>
      </c>
      <c r="I274" s="151"/>
      <c r="J274" s="151"/>
      <c r="K274" s="151"/>
      <c r="L274" s="151"/>
    </row>
    <row r="275" spans="2:12">
      <c r="B275" s="160">
        <v>13</v>
      </c>
      <c r="C275" s="180" t="s">
        <v>923</v>
      </c>
      <c r="D275" s="171">
        <v>2016</v>
      </c>
      <c r="E275" s="172" t="s">
        <v>936</v>
      </c>
      <c r="F275" s="180" t="s">
        <v>15</v>
      </c>
      <c r="G275" s="181">
        <v>1256.6512</v>
      </c>
      <c r="H275" s="181" t="s">
        <v>35</v>
      </c>
      <c r="I275" s="151"/>
      <c r="J275" s="151"/>
      <c r="K275" s="151"/>
      <c r="L275" s="151"/>
    </row>
    <row r="276" spans="2:12">
      <c r="B276" s="160">
        <v>14</v>
      </c>
      <c r="C276" s="180" t="s">
        <v>923</v>
      </c>
      <c r="D276" s="171">
        <v>2016</v>
      </c>
      <c r="E276" s="172" t="s">
        <v>937</v>
      </c>
      <c r="F276" s="180" t="s">
        <v>15</v>
      </c>
      <c r="G276" s="181">
        <v>10624.0949306667</v>
      </c>
      <c r="H276" s="181" t="s">
        <v>35</v>
      </c>
      <c r="I276" s="151"/>
      <c r="J276" s="151"/>
      <c r="K276" s="151"/>
      <c r="L276" s="151"/>
    </row>
    <row r="277" spans="2:12">
      <c r="B277" s="160">
        <v>15</v>
      </c>
      <c r="C277" s="180" t="s">
        <v>923</v>
      </c>
      <c r="D277" s="171">
        <v>2016</v>
      </c>
      <c r="E277" s="172" t="s">
        <v>928</v>
      </c>
      <c r="F277" s="180" t="s">
        <v>15</v>
      </c>
      <c r="G277" s="181">
        <v>593.049271111111</v>
      </c>
      <c r="H277" s="181" t="s">
        <v>35</v>
      </c>
      <c r="I277" s="151"/>
      <c r="J277" s="151"/>
      <c r="K277" s="151"/>
      <c r="L277" s="151"/>
    </row>
    <row r="278" spans="2:12">
      <c r="B278" s="160">
        <v>16</v>
      </c>
      <c r="C278" s="180" t="s">
        <v>923</v>
      </c>
      <c r="D278" s="171">
        <v>2016</v>
      </c>
      <c r="E278" s="172" t="s">
        <v>929</v>
      </c>
      <c r="F278" s="180" t="s">
        <v>15</v>
      </c>
      <c r="G278" s="181">
        <v>1025.8468</v>
      </c>
      <c r="H278" s="181" t="s">
        <v>35</v>
      </c>
      <c r="I278" s="151"/>
      <c r="J278" s="151"/>
      <c r="K278" s="151"/>
      <c r="L278" s="151"/>
    </row>
    <row r="279" spans="2:12">
      <c r="B279" s="160">
        <v>17</v>
      </c>
      <c r="C279" s="180" t="s">
        <v>923</v>
      </c>
      <c r="D279" s="171">
        <v>2016</v>
      </c>
      <c r="E279" s="172" t="s">
        <v>938</v>
      </c>
      <c r="F279" s="180" t="s">
        <v>15</v>
      </c>
      <c r="G279" s="181">
        <v>1025.6984</v>
      </c>
      <c r="H279" s="181" t="s">
        <v>59</v>
      </c>
      <c r="I279" s="151"/>
      <c r="J279" s="151"/>
      <c r="K279" s="151"/>
      <c r="L279" s="151"/>
    </row>
    <row r="280" spans="2:12">
      <c r="B280" s="160">
        <v>18</v>
      </c>
      <c r="C280" s="180" t="s">
        <v>923</v>
      </c>
      <c r="D280" s="171">
        <v>2016</v>
      </c>
      <c r="E280" s="172" t="s">
        <v>939</v>
      </c>
      <c r="F280" s="180" t="s">
        <v>15</v>
      </c>
      <c r="G280" s="181">
        <v>643.029213334393</v>
      </c>
      <c r="H280" s="181" t="s">
        <v>35</v>
      </c>
      <c r="I280" s="151"/>
      <c r="J280" s="151"/>
      <c r="K280" s="151"/>
      <c r="L280" s="151"/>
    </row>
    <row r="281" spans="2:12">
      <c r="B281" s="160">
        <v>19</v>
      </c>
      <c r="C281" s="180" t="s">
        <v>923</v>
      </c>
      <c r="D281" s="171">
        <v>2016</v>
      </c>
      <c r="E281" s="172" t="s">
        <v>940</v>
      </c>
      <c r="F281" s="180" t="s">
        <v>15</v>
      </c>
      <c r="G281" s="181">
        <v>369.728</v>
      </c>
      <c r="H281" s="181" t="s">
        <v>35</v>
      </c>
      <c r="I281" s="151"/>
      <c r="J281" s="151"/>
      <c r="K281" s="151"/>
      <c r="L281" s="151"/>
    </row>
    <row r="282" spans="2:12">
      <c r="B282" s="160">
        <v>20</v>
      </c>
      <c r="C282" s="180" t="s">
        <v>923</v>
      </c>
      <c r="D282" s="171">
        <v>2016</v>
      </c>
      <c r="E282" s="172" t="s">
        <v>941</v>
      </c>
      <c r="F282" s="180" t="s">
        <v>15</v>
      </c>
      <c r="G282" s="181">
        <v>4208.11875561135</v>
      </c>
      <c r="H282" s="181" t="s">
        <v>23</v>
      </c>
      <c r="I282" s="151"/>
      <c r="J282" s="151"/>
      <c r="K282" s="151"/>
      <c r="L282" s="151"/>
    </row>
    <row r="283" spans="2:12">
      <c r="B283" s="160">
        <v>21</v>
      </c>
      <c r="C283" s="180" t="s">
        <v>923</v>
      </c>
      <c r="D283" s="171">
        <v>2016</v>
      </c>
      <c r="E283" s="172" t="s">
        <v>942</v>
      </c>
      <c r="F283" s="180" t="s">
        <v>15</v>
      </c>
      <c r="G283" s="181">
        <v>952.8128</v>
      </c>
      <c r="H283" s="181" t="s">
        <v>35</v>
      </c>
      <c r="I283" s="151"/>
      <c r="J283" s="151"/>
      <c r="K283" s="151"/>
      <c r="L283" s="151"/>
    </row>
    <row r="284" spans="2:12">
      <c r="B284" s="160">
        <v>22</v>
      </c>
      <c r="C284" s="180" t="s">
        <v>923</v>
      </c>
      <c r="D284" s="171">
        <v>2016</v>
      </c>
      <c r="E284" s="172" t="s">
        <v>943</v>
      </c>
      <c r="F284" s="180" t="s">
        <v>15</v>
      </c>
      <c r="G284" s="181">
        <v>1612.472</v>
      </c>
      <c r="H284" s="181" t="s">
        <v>35</v>
      </c>
      <c r="I284" s="151"/>
      <c r="J284" s="151"/>
      <c r="K284" s="151"/>
      <c r="L284" s="151"/>
    </row>
    <row r="285" spans="2:12">
      <c r="B285" s="160">
        <v>23</v>
      </c>
      <c r="C285" s="180" t="s">
        <v>923</v>
      </c>
      <c r="D285" s="171">
        <v>2016</v>
      </c>
      <c r="E285" s="172" t="s">
        <v>944</v>
      </c>
      <c r="F285" s="180" t="s">
        <v>15</v>
      </c>
      <c r="G285" s="181">
        <v>913.734133333333</v>
      </c>
      <c r="H285" s="181" t="s">
        <v>59</v>
      </c>
      <c r="I285" s="151"/>
      <c r="J285" s="151"/>
      <c r="K285" s="151"/>
      <c r="L285" s="151"/>
    </row>
    <row r="286" spans="2:12">
      <c r="B286" s="160">
        <v>24</v>
      </c>
      <c r="C286" s="180" t="s">
        <v>923</v>
      </c>
      <c r="D286" s="171">
        <v>2016</v>
      </c>
      <c r="E286" s="172" t="s">
        <v>945</v>
      </c>
      <c r="F286" s="180" t="s">
        <v>15</v>
      </c>
      <c r="G286" s="181">
        <v>362.746133333333</v>
      </c>
      <c r="H286" s="181" t="s">
        <v>59</v>
      </c>
      <c r="I286" s="151"/>
      <c r="J286" s="151"/>
      <c r="K286" s="151"/>
      <c r="L286" s="151"/>
    </row>
    <row r="287" spans="2:12">
      <c r="B287" s="160">
        <v>25</v>
      </c>
      <c r="C287" s="180" t="s">
        <v>923</v>
      </c>
      <c r="D287" s="171">
        <v>2016</v>
      </c>
      <c r="E287" s="172" t="s">
        <v>933</v>
      </c>
      <c r="F287" s="180" t="s">
        <v>15</v>
      </c>
      <c r="G287" s="181">
        <v>661.2704</v>
      </c>
      <c r="H287" s="181"/>
      <c r="I287" s="151"/>
      <c r="J287" s="151"/>
      <c r="K287" s="151"/>
      <c r="L287" s="151"/>
    </row>
    <row r="288" spans="2:12">
      <c r="B288" s="160">
        <v>26</v>
      </c>
      <c r="C288" s="180" t="s">
        <v>923</v>
      </c>
      <c r="D288" s="171">
        <v>2016</v>
      </c>
      <c r="E288" s="172" t="s">
        <v>946</v>
      </c>
      <c r="F288" s="180" t="s">
        <v>15</v>
      </c>
      <c r="G288" s="181">
        <v>618.675124444444</v>
      </c>
      <c r="H288" s="181" t="s">
        <v>59</v>
      </c>
      <c r="I288" s="151"/>
      <c r="J288" s="151"/>
      <c r="K288" s="151"/>
      <c r="L288" s="151"/>
    </row>
    <row r="289" spans="2:12">
      <c r="B289" s="160">
        <v>27</v>
      </c>
      <c r="C289" s="180" t="s">
        <v>923</v>
      </c>
      <c r="D289" s="171">
        <v>2016</v>
      </c>
      <c r="E289" s="172" t="s">
        <v>947</v>
      </c>
      <c r="F289" s="180" t="s">
        <v>15</v>
      </c>
      <c r="G289" s="181">
        <v>987.757466666667</v>
      </c>
      <c r="H289" s="181" t="s">
        <v>59</v>
      </c>
      <c r="I289" s="151"/>
      <c r="J289" s="151"/>
      <c r="K289" s="151"/>
      <c r="L289" s="151"/>
    </row>
    <row r="290" spans="2:12">
      <c r="B290" s="160">
        <v>28</v>
      </c>
      <c r="C290" s="180" t="s">
        <v>923</v>
      </c>
      <c r="D290" s="171">
        <v>2016</v>
      </c>
      <c r="E290" s="172" t="s">
        <v>934</v>
      </c>
      <c r="F290" s="180" t="s">
        <v>15</v>
      </c>
      <c r="G290" s="181">
        <v>624.6792</v>
      </c>
      <c r="H290" s="181" t="s">
        <v>59</v>
      </c>
      <c r="I290" s="151"/>
      <c r="J290" s="151"/>
      <c r="K290" s="151"/>
      <c r="L290" s="151"/>
    </row>
    <row r="291" spans="2:12">
      <c r="B291" s="160">
        <v>29</v>
      </c>
      <c r="C291" s="180" t="s">
        <v>923</v>
      </c>
      <c r="D291" s="171">
        <v>2016</v>
      </c>
      <c r="E291" s="172" t="s">
        <v>948</v>
      </c>
      <c r="F291" s="180" t="s">
        <v>15</v>
      </c>
      <c r="G291" s="181">
        <v>2860.8764</v>
      </c>
      <c r="H291" s="181" t="s">
        <v>35</v>
      </c>
      <c r="I291" s="151"/>
      <c r="J291" s="151"/>
      <c r="K291" s="151"/>
      <c r="L291" s="151"/>
    </row>
    <row r="292" spans="2:12">
      <c r="B292" s="160">
        <v>30</v>
      </c>
      <c r="C292" s="180" t="s">
        <v>923</v>
      </c>
      <c r="D292" s="171">
        <v>2016</v>
      </c>
      <c r="E292" s="172" t="s">
        <v>949</v>
      </c>
      <c r="F292" s="180" t="s">
        <v>15</v>
      </c>
      <c r="G292" s="181">
        <v>770.235573333333</v>
      </c>
      <c r="H292" s="181" t="s">
        <v>35</v>
      </c>
      <c r="I292" s="151"/>
      <c r="J292" s="151"/>
      <c r="K292" s="151"/>
      <c r="L292" s="151"/>
    </row>
    <row r="293" spans="2:12">
      <c r="B293" s="160">
        <v>31</v>
      </c>
      <c r="C293" s="180" t="s">
        <v>923</v>
      </c>
      <c r="D293" s="171">
        <v>2016</v>
      </c>
      <c r="E293" s="172" t="s">
        <v>950</v>
      </c>
      <c r="F293" s="180" t="s">
        <v>15</v>
      </c>
      <c r="G293" s="181">
        <v>1209.96644444444</v>
      </c>
      <c r="H293" s="181" t="s">
        <v>35</v>
      </c>
      <c r="I293" s="151"/>
      <c r="J293" s="151"/>
      <c r="K293" s="151"/>
      <c r="L293" s="151"/>
    </row>
    <row r="294" spans="2:12">
      <c r="B294" s="160">
        <v>32</v>
      </c>
      <c r="C294" s="180" t="s">
        <v>923</v>
      </c>
      <c r="D294" s="171">
        <v>2017</v>
      </c>
      <c r="E294" s="182" t="s">
        <v>951</v>
      </c>
      <c r="F294" s="180" t="s">
        <v>15</v>
      </c>
      <c r="G294" s="181">
        <v>2879.57831621888</v>
      </c>
      <c r="H294" s="181" t="s">
        <v>35</v>
      </c>
      <c r="I294" s="151"/>
      <c r="J294" s="151"/>
      <c r="K294" s="151"/>
      <c r="L294" s="151"/>
    </row>
    <row r="295" spans="2:12">
      <c r="B295" s="160">
        <v>33</v>
      </c>
      <c r="C295" s="180" t="s">
        <v>923</v>
      </c>
      <c r="D295" s="171">
        <v>2017</v>
      </c>
      <c r="E295" s="182" t="s">
        <v>929</v>
      </c>
      <c r="F295" s="180" t="s">
        <v>15</v>
      </c>
      <c r="G295" s="181">
        <v>1101.5308</v>
      </c>
      <c r="H295" s="181" t="s">
        <v>35</v>
      </c>
      <c r="I295" s="151"/>
      <c r="J295" s="151"/>
      <c r="K295" s="151"/>
      <c r="L295" s="151"/>
    </row>
    <row r="296" spans="2:12">
      <c r="B296" s="160">
        <v>34</v>
      </c>
      <c r="C296" s="180" t="s">
        <v>923</v>
      </c>
      <c r="D296" s="171">
        <v>2017</v>
      </c>
      <c r="E296" s="182" t="s">
        <v>938</v>
      </c>
      <c r="F296" s="180" t="s">
        <v>15</v>
      </c>
      <c r="G296" s="181">
        <v>1114.7384</v>
      </c>
      <c r="H296" s="181" t="s">
        <v>59</v>
      </c>
      <c r="I296" s="151"/>
      <c r="J296" s="151"/>
      <c r="K296" s="151"/>
      <c r="L296" s="151"/>
    </row>
    <row r="297" spans="2:12">
      <c r="B297" s="160">
        <v>35</v>
      </c>
      <c r="C297" s="180" t="s">
        <v>923</v>
      </c>
      <c r="D297" s="171">
        <v>2017</v>
      </c>
      <c r="E297" s="182" t="s">
        <v>952</v>
      </c>
      <c r="F297" s="180" t="s">
        <v>15</v>
      </c>
      <c r="G297" s="181">
        <v>401.528</v>
      </c>
      <c r="H297" s="181" t="s">
        <v>35</v>
      </c>
      <c r="I297" s="151"/>
      <c r="J297" s="151"/>
      <c r="K297" s="151"/>
      <c r="L297" s="151"/>
    </row>
    <row r="298" spans="2:12">
      <c r="B298" s="160">
        <v>36</v>
      </c>
      <c r="C298" s="180" t="s">
        <v>923</v>
      </c>
      <c r="D298" s="171">
        <v>2017</v>
      </c>
      <c r="E298" s="182" t="s">
        <v>953</v>
      </c>
      <c r="F298" s="180" t="s">
        <v>15</v>
      </c>
      <c r="G298" s="181">
        <v>1035.7472</v>
      </c>
      <c r="H298" s="181" t="s">
        <v>35</v>
      </c>
      <c r="I298" s="151"/>
      <c r="J298" s="151"/>
      <c r="K298" s="151"/>
      <c r="L298" s="151"/>
    </row>
    <row r="299" spans="2:12">
      <c r="B299" s="160">
        <v>37</v>
      </c>
      <c r="C299" s="180" t="s">
        <v>923</v>
      </c>
      <c r="D299" s="171">
        <v>2017</v>
      </c>
      <c r="E299" s="182" t="s">
        <v>954</v>
      </c>
      <c r="F299" s="180" t="s">
        <v>15</v>
      </c>
      <c r="G299" s="181">
        <v>307.555470288687</v>
      </c>
      <c r="H299" s="181" t="s">
        <v>35</v>
      </c>
      <c r="I299" s="151"/>
      <c r="J299" s="151"/>
      <c r="K299" s="151"/>
      <c r="L299" s="151"/>
    </row>
    <row r="300" spans="2:12">
      <c r="B300" s="160">
        <v>38</v>
      </c>
      <c r="C300" s="180" t="s">
        <v>923</v>
      </c>
      <c r="D300" s="171">
        <v>2017</v>
      </c>
      <c r="E300" s="182" t="s">
        <v>940</v>
      </c>
      <c r="F300" s="180" t="s">
        <v>15</v>
      </c>
      <c r="G300" s="181">
        <v>401.528</v>
      </c>
      <c r="H300" s="181" t="s">
        <v>35</v>
      </c>
      <c r="I300" s="151"/>
      <c r="J300" s="151"/>
      <c r="K300" s="151"/>
      <c r="L300" s="151"/>
    </row>
    <row r="301" spans="2:12">
      <c r="B301" s="160">
        <v>39</v>
      </c>
      <c r="C301" s="180" t="s">
        <v>923</v>
      </c>
      <c r="D301" s="171">
        <v>2017</v>
      </c>
      <c r="E301" s="182" t="s">
        <v>941</v>
      </c>
      <c r="F301" s="180" t="s">
        <v>15</v>
      </c>
      <c r="G301" s="181">
        <v>1532.73883752718</v>
      </c>
      <c r="H301" s="181" t="s">
        <v>35</v>
      </c>
      <c r="I301" s="151"/>
      <c r="J301" s="151"/>
      <c r="K301" s="151"/>
      <c r="L301" s="151"/>
    </row>
    <row r="302" spans="2:12">
      <c r="B302" s="160">
        <v>40</v>
      </c>
      <c r="C302" s="180" t="s">
        <v>923</v>
      </c>
      <c r="D302" s="171">
        <v>2017</v>
      </c>
      <c r="E302" s="182" t="s">
        <v>955</v>
      </c>
      <c r="F302" s="180" t="s">
        <v>15</v>
      </c>
      <c r="G302" s="181">
        <v>520.3964</v>
      </c>
      <c r="H302" s="181" t="s">
        <v>35</v>
      </c>
      <c r="I302" s="151"/>
      <c r="J302" s="151"/>
      <c r="K302" s="151"/>
      <c r="L302" s="151"/>
    </row>
    <row r="303" spans="2:12">
      <c r="B303" s="160">
        <v>41</v>
      </c>
      <c r="C303" s="180" t="s">
        <v>923</v>
      </c>
      <c r="D303" s="171">
        <v>2017</v>
      </c>
      <c r="E303" s="182" t="s">
        <v>956</v>
      </c>
      <c r="F303" s="180" t="s">
        <v>15</v>
      </c>
      <c r="G303" s="181">
        <v>1111.4524000424</v>
      </c>
      <c r="H303" s="181" t="s">
        <v>35</v>
      </c>
      <c r="I303" s="151"/>
      <c r="J303" s="151"/>
      <c r="K303" s="151"/>
      <c r="L303" s="151"/>
    </row>
    <row r="304" spans="2:12">
      <c r="B304" s="160">
        <v>42</v>
      </c>
      <c r="C304" s="180" t="s">
        <v>923</v>
      </c>
      <c r="D304" s="171">
        <v>2017</v>
      </c>
      <c r="E304" s="182" t="s">
        <v>957</v>
      </c>
      <c r="F304" s="180" t="s">
        <v>15</v>
      </c>
      <c r="G304" s="181">
        <v>724.4569952724</v>
      </c>
      <c r="H304" s="181" t="s">
        <v>35</v>
      </c>
      <c r="I304" s="151"/>
      <c r="J304" s="151"/>
      <c r="K304" s="151"/>
      <c r="L304" s="151"/>
    </row>
    <row r="305" spans="2:12">
      <c r="B305" s="160">
        <v>43</v>
      </c>
      <c r="C305" s="180" t="s">
        <v>923</v>
      </c>
      <c r="D305" s="171">
        <v>2017</v>
      </c>
      <c r="E305" s="182" t="s">
        <v>958</v>
      </c>
      <c r="F305" s="180" t="s">
        <v>15</v>
      </c>
      <c r="G305" s="181">
        <v>1073.14753340965</v>
      </c>
      <c r="H305" s="181" t="s">
        <v>35</v>
      </c>
      <c r="I305" s="151"/>
      <c r="J305" s="151"/>
      <c r="K305" s="151"/>
      <c r="L305" s="151"/>
    </row>
    <row r="306" spans="2:12">
      <c r="B306" s="160">
        <v>44</v>
      </c>
      <c r="C306" s="180" t="s">
        <v>923</v>
      </c>
      <c r="D306" s="171">
        <v>2017</v>
      </c>
      <c r="E306" s="182" t="s">
        <v>942</v>
      </c>
      <c r="F306" s="180" t="s">
        <v>15</v>
      </c>
      <c r="G306" s="181">
        <v>1035.4928</v>
      </c>
      <c r="H306" s="181" t="s">
        <v>23</v>
      </c>
      <c r="I306" s="151"/>
      <c r="J306" s="151"/>
      <c r="K306" s="151"/>
      <c r="L306" s="151"/>
    </row>
    <row r="307" spans="2:12">
      <c r="B307" s="160">
        <v>45</v>
      </c>
      <c r="C307" s="180" t="s">
        <v>923</v>
      </c>
      <c r="D307" s="171">
        <v>2017</v>
      </c>
      <c r="E307" s="182" t="s">
        <v>943</v>
      </c>
      <c r="F307" s="180" t="s">
        <v>15</v>
      </c>
      <c r="G307" s="181">
        <v>1749.212</v>
      </c>
      <c r="H307" s="181" t="s">
        <v>35</v>
      </c>
      <c r="I307" s="151"/>
      <c r="J307" s="151"/>
      <c r="K307" s="151"/>
      <c r="L307" s="151"/>
    </row>
    <row r="308" spans="2:12">
      <c r="B308" s="160">
        <v>46</v>
      </c>
      <c r="C308" s="180" t="s">
        <v>923</v>
      </c>
      <c r="D308" s="171">
        <v>2017</v>
      </c>
      <c r="E308" s="182" t="s">
        <v>959</v>
      </c>
      <c r="F308" s="180" t="s">
        <v>15</v>
      </c>
      <c r="G308" s="181">
        <v>436.616356757595</v>
      </c>
      <c r="H308" s="181" t="s">
        <v>59</v>
      </c>
      <c r="I308" s="151"/>
      <c r="J308" s="151"/>
      <c r="K308" s="151"/>
      <c r="L308" s="151"/>
    </row>
    <row r="309" spans="2:12">
      <c r="B309" s="160">
        <v>47</v>
      </c>
      <c r="C309" s="180" t="s">
        <v>923</v>
      </c>
      <c r="D309" s="171">
        <v>2017</v>
      </c>
      <c r="E309" s="182" t="s">
        <v>960</v>
      </c>
      <c r="F309" s="180" t="s">
        <v>15</v>
      </c>
      <c r="G309" s="181">
        <v>797.756</v>
      </c>
      <c r="H309" s="181" t="s">
        <v>35</v>
      </c>
      <c r="I309" s="151"/>
      <c r="J309" s="151"/>
      <c r="K309" s="151"/>
      <c r="L309" s="151"/>
    </row>
    <row r="310" spans="2:12">
      <c r="B310" s="160">
        <v>48</v>
      </c>
      <c r="C310" s="180" t="s">
        <v>923</v>
      </c>
      <c r="D310" s="171">
        <v>2017</v>
      </c>
      <c r="E310" s="182" t="s">
        <v>961</v>
      </c>
      <c r="F310" s="180" t="s">
        <v>15</v>
      </c>
      <c r="G310" s="181">
        <v>238.058576736069</v>
      </c>
      <c r="H310" s="181" t="s">
        <v>35</v>
      </c>
      <c r="I310" s="151"/>
      <c r="J310" s="151"/>
      <c r="K310" s="151"/>
      <c r="L310" s="151"/>
    </row>
    <row r="311" spans="2:12">
      <c r="B311" s="160">
        <v>49</v>
      </c>
      <c r="C311" s="180" t="s">
        <v>923</v>
      </c>
      <c r="D311" s="171">
        <v>2017</v>
      </c>
      <c r="E311" s="182" t="s">
        <v>926</v>
      </c>
      <c r="F311" s="180" t="s">
        <v>15</v>
      </c>
      <c r="G311" s="181">
        <v>462.796</v>
      </c>
      <c r="H311" s="181" t="s">
        <v>35</v>
      </c>
      <c r="I311" s="151"/>
      <c r="J311" s="151"/>
      <c r="K311" s="151"/>
      <c r="L311" s="151"/>
    </row>
    <row r="312" spans="2:12">
      <c r="B312" s="160">
        <v>50</v>
      </c>
      <c r="C312" s="180" t="s">
        <v>923</v>
      </c>
      <c r="D312" s="171">
        <v>2017</v>
      </c>
      <c r="E312" s="182" t="s">
        <v>944</v>
      </c>
      <c r="F312" s="180" t="s">
        <v>15</v>
      </c>
      <c r="G312" s="181">
        <v>191.106222222222</v>
      </c>
      <c r="H312" s="181" t="s">
        <v>23</v>
      </c>
      <c r="I312" s="151"/>
      <c r="J312" s="151"/>
      <c r="K312" s="151"/>
      <c r="L312" s="151"/>
    </row>
    <row r="313" spans="2:12">
      <c r="B313" s="160">
        <v>51</v>
      </c>
      <c r="C313" s="180" t="s">
        <v>923</v>
      </c>
      <c r="D313" s="171">
        <v>2017</v>
      </c>
      <c r="E313" s="182" t="s">
        <v>933</v>
      </c>
      <c r="F313" s="180" t="s">
        <v>15</v>
      </c>
      <c r="G313" s="181">
        <v>718.5104</v>
      </c>
      <c r="H313" s="181" t="s">
        <v>35</v>
      </c>
      <c r="I313" s="151"/>
      <c r="J313" s="151"/>
      <c r="K313" s="151"/>
      <c r="L313" s="151"/>
    </row>
    <row r="314" spans="2:12">
      <c r="B314" s="160">
        <v>52</v>
      </c>
      <c r="C314" s="180" t="s">
        <v>923</v>
      </c>
      <c r="D314" s="171">
        <v>2017</v>
      </c>
      <c r="E314" s="182" t="s">
        <v>962</v>
      </c>
      <c r="F314" s="180" t="s">
        <v>15</v>
      </c>
      <c r="G314" s="181">
        <v>481.028</v>
      </c>
      <c r="H314" s="181" t="s">
        <v>35</v>
      </c>
      <c r="I314" s="151"/>
      <c r="J314" s="151"/>
      <c r="K314" s="151"/>
      <c r="L314" s="151"/>
    </row>
    <row r="315" spans="2:12">
      <c r="B315" s="160">
        <v>53</v>
      </c>
      <c r="C315" s="180" t="s">
        <v>923</v>
      </c>
      <c r="D315" s="171">
        <v>2017</v>
      </c>
      <c r="E315" s="182" t="s">
        <v>935</v>
      </c>
      <c r="F315" s="180" t="s">
        <v>15</v>
      </c>
      <c r="G315" s="181">
        <v>682.534</v>
      </c>
      <c r="H315" s="181" t="s">
        <v>35</v>
      </c>
      <c r="I315" s="151"/>
      <c r="J315" s="151"/>
      <c r="K315" s="151"/>
      <c r="L315" s="151"/>
    </row>
    <row r="316" spans="2:12">
      <c r="B316" s="160">
        <v>54</v>
      </c>
      <c r="C316" s="180" t="s">
        <v>923</v>
      </c>
      <c r="D316" s="171">
        <v>2017</v>
      </c>
      <c r="E316" s="182" t="s">
        <v>948</v>
      </c>
      <c r="F316" s="180" t="s">
        <v>15</v>
      </c>
      <c r="G316" s="181">
        <v>4007.1392</v>
      </c>
      <c r="H316" s="181" t="s">
        <v>35</v>
      </c>
      <c r="I316" s="151"/>
      <c r="J316" s="151"/>
      <c r="K316" s="151"/>
      <c r="L316" s="151"/>
    </row>
    <row r="317" spans="2:12">
      <c r="B317" s="160">
        <v>55</v>
      </c>
      <c r="C317" s="180" t="s">
        <v>923</v>
      </c>
      <c r="D317" s="171">
        <v>2017</v>
      </c>
      <c r="E317" s="182" t="s">
        <v>963</v>
      </c>
      <c r="F317" s="180" t="s">
        <v>15</v>
      </c>
      <c r="G317" s="181">
        <v>2137.8716</v>
      </c>
      <c r="H317" s="181" t="s">
        <v>35</v>
      </c>
      <c r="I317" s="151"/>
      <c r="J317" s="151"/>
      <c r="K317" s="151"/>
      <c r="L317" s="151"/>
    </row>
    <row r="318" spans="2:12">
      <c r="B318" s="160">
        <v>56</v>
      </c>
      <c r="C318" s="180" t="s">
        <v>923</v>
      </c>
      <c r="D318" s="171">
        <v>2017</v>
      </c>
      <c r="E318" s="182" t="s">
        <v>964</v>
      </c>
      <c r="F318" s="180" t="s">
        <v>15</v>
      </c>
      <c r="G318" s="181">
        <v>686.63620672464</v>
      </c>
      <c r="H318" s="181" t="s">
        <v>59</v>
      </c>
      <c r="I318" s="151"/>
      <c r="J318" s="151"/>
      <c r="K318" s="151"/>
      <c r="L318" s="151"/>
    </row>
    <row r="319" spans="2:12">
      <c r="B319" s="160">
        <v>57</v>
      </c>
      <c r="C319" s="180" t="s">
        <v>923</v>
      </c>
      <c r="D319" s="171">
        <v>2017</v>
      </c>
      <c r="E319" s="182" t="s">
        <v>965</v>
      </c>
      <c r="F319" s="180" t="s">
        <v>15</v>
      </c>
      <c r="G319" s="181">
        <v>375.5474000742</v>
      </c>
      <c r="H319" s="181" t="s">
        <v>35</v>
      </c>
      <c r="I319" s="151"/>
      <c r="J319" s="151"/>
      <c r="K319" s="151"/>
      <c r="L319" s="151"/>
    </row>
    <row r="320" spans="2:12">
      <c r="B320" s="160">
        <v>58</v>
      </c>
      <c r="C320" s="180" t="s">
        <v>923</v>
      </c>
      <c r="D320" s="171">
        <v>2017</v>
      </c>
      <c r="E320" s="182" t="s">
        <v>966</v>
      </c>
      <c r="F320" s="180" t="s">
        <v>15</v>
      </c>
      <c r="G320" s="181">
        <v>2569.016</v>
      </c>
      <c r="H320" s="181" t="s">
        <v>35</v>
      </c>
      <c r="I320" s="151"/>
      <c r="J320" s="151"/>
      <c r="K320" s="151"/>
      <c r="L320" s="151"/>
    </row>
    <row r="321" spans="2:12">
      <c r="B321" s="160">
        <v>59</v>
      </c>
      <c r="C321" s="180" t="s">
        <v>923</v>
      </c>
      <c r="D321" s="171">
        <v>2017</v>
      </c>
      <c r="E321" s="182" t="s">
        <v>967</v>
      </c>
      <c r="F321" s="180" t="s">
        <v>15</v>
      </c>
      <c r="G321" s="181">
        <v>2921.1056</v>
      </c>
      <c r="H321" s="181" t="s">
        <v>35</v>
      </c>
      <c r="I321" s="151"/>
      <c r="J321" s="151"/>
      <c r="K321" s="151"/>
      <c r="L321" s="151"/>
    </row>
    <row r="322" spans="2:12">
      <c r="B322" s="160">
        <v>60</v>
      </c>
      <c r="C322" s="180" t="s">
        <v>923</v>
      </c>
      <c r="D322" s="171">
        <v>2017</v>
      </c>
      <c r="E322" s="182" t="s">
        <v>968</v>
      </c>
      <c r="F322" s="180" t="s">
        <v>15</v>
      </c>
      <c r="G322" s="181">
        <v>384.066270013087</v>
      </c>
      <c r="H322" s="181" t="s">
        <v>35</v>
      </c>
      <c r="I322" s="151"/>
      <c r="J322" s="151"/>
      <c r="K322" s="151"/>
      <c r="L322" s="151"/>
    </row>
    <row r="323" spans="2:12">
      <c r="B323" s="160">
        <v>61</v>
      </c>
      <c r="C323" s="180" t="s">
        <v>923</v>
      </c>
      <c r="D323" s="171">
        <v>2017</v>
      </c>
      <c r="E323" s="182" t="s">
        <v>969</v>
      </c>
      <c r="F323" s="180" t="s">
        <v>15</v>
      </c>
      <c r="G323" s="181">
        <v>765.47899366756</v>
      </c>
      <c r="H323" s="181" t="s">
        <v>35</v>
      </c>
      <c r="I323" s="151"/>
      <c r="J323" s="151"/>
      <c r="K323" s="151"/>
      <c r="L323" s="151"/>
    </row>
    <row r="324" spans="2:12">
      <c r="B324" s="160">
        <v>62</v>
      </c>
      <c r="C324" s="180" t="s">
        <v>923</v>
      </c>
      <c r="D324" s="171">
        <v>2017</v>
      </c>
      <c r="E324" s="182" t="s">
        <v>970</v>
      </c>
      <c r="F324" s="180" t="s">
        <v>15</v>
      </c>
      <c r="G324" s="181">
        <v>332.253466666667</v>
      </c>
      <c r="H324" s="181" t="s">
        <v>35</v>
      </c>
      <c r="I324" s="151"/>
      <c r="J324" s="151"/>
      <c r="K324" s="151"/>
      <c r="L324" s="151"/>
    </row>
    <row r="325" spans="2:12">
      <c r="B325" s="160">
        <v>63</v>
      </c>
      <c r="C325" s="180" t="s">
        <v>923</v>
      </c>
      <c r="D325" s="171">
        <v>2017</v>
      </c>
      <c r="E325" s="182" t="s">
        <v>971</v>
      </c>
      <c r="F325" s="180" t="s">
        <v>15</v>
      </c>
      <c r="G325" s="181">
        <v>639.2648</v>
      </c>
      <c r="H325" s="181" t="s">
        <v>35</v>
      </c>
      <c r="I325" s="151"/>
      <c r="J325" s="151"/>
      <c r="K325" s="151"/>
      <c r="L325" s="151"/>
    </row>
    <row r="326" spans="2:12">
      <c r="B326" s="160">
        <v>64</v>
      </c>
      <c r="C326" s="180" t="s">
        <v>923</v>
      </c>
      <c r="D326" s="171">
        <v>2017</v>
      </c>
      <c r="E326" s="182" t="s">
        <v>972</v>
      </c>
      <c r="F326" s="180" t="s">
        <v>15</v>
      </c>
      <c r="G326" s="181">
        <v>363.1560044467</v>
      </c>
      <c r="H326" s="181" t="s">
        <v>35</v>
      </c>
      <c r="I326" s="151"/>
      <c r="J326" s="151"/>
      <c r="K326" s="151"/>
      <c r="L326" s="151"/>
    </row>
    <row r="327" spans="2:12">
      <c r="B327" s="160">
        <v>65</v>
      </c>
      <c r="C327" s="180" t="s">
        <v>923</v>
      </c>
      <c r="D327" s="171" t="s">
        <v>973</v>
      </c>
      <c r="E327" s="182" t="s">
        <v>951</v>
      </c>
      <c r="F327" s="180" t="s">
        <v>15</v>
      </c>
      <c r="G327" s="181">
        <v>1140</v>
      </c>
      <c r="H327" s="181" t="s">
        <v>35</v>
      </c>
      <c r="I327" s="151"/>
      <c r="J327" s="151"/>
      <c r="K327" s="151"/>
      <c r="L327" s="151"/>
    </row>
    <row r="328" spans="2:12">
      <c r="B328" s="160">
        <v>66</v>
      </c>
      <c r="C328" s="180" t="s">
        <v>923</v>
      </c>
      <c r="D328" s="171" t="s">
        <v>721</v>
      </c>
      <c r="E328" s="182" t="s">
        <v>974</v>
      </c>
      <c r="F328" s="180" t="s">
        <v>15</v>
      </c>
      <c r="G328" s="181">
        <v>487.808472738347</v>
      </c>
      <c r="H328" s="181" t="s">
        <v>35</v>
      </c>
      <c r="I328" s="151"/>
      <c r="J328" s="151"/>
      <c r="K328" s="151"/>
      <c r="L328" s="151"/>
    </row>
    <row r="329" spans="2:12">
      <c r="B329" s="160">
        <v>67</v>
      </c>
      <c r="C329" s="180" t="s">
        <v>923</v>
      </c>
      <c r="D329" s="171" t="s">
        <v>721</v>
      </c>
      <c r="E329" s="182" t="s">
        <v>951</v>
      </c>
      <c r="F329" s="180" t="s">
        <v>15</v>
      </c>
      <c r="G329" s="181">
        <v>2107.11890224914</v>
      </c>
      <c r="H329" s="181" t="s">
        <v>35</v>
      </c>
      <c r="I329" s="151"/>
      <c r="J329" s="151"/>
      <c r="K329" s="151"/>
      <c r="L329" s="151"/>
    </row>
    <row r="330" spans="2:12">
      <c r="B330" s="160">
        <v>68</v>
      </c>
      <c r="C330" s="180" t="s">
        <v>923</v>
      </c>
      <c r="D330" s="171" t="s">
        <v>721</v>
      </c>
      <c r="E330" s="182" t="s">
        <v>929</v>
      </c>
      <c r="F330" s="180" t="s">
        <v>15</v>
      </c>
      <c r="G330" s="181">
        <v>1222.2396</v>
      </c>
      <c r="H330" s="181" t="s">
        <v>35</v>
      </c>
      <c r="I330" s="151"/>
      <c r="J330" s="151"/>
      <c r="K330" s="151"/>
      <c r="L330" s="151"/>
    </row>
    <row r="331" spans="2:12">
      <c r="B331" s="160">
        <v>69</v>
      </c>
      <c r="C331" s="180" t="s">
        <v>923</v>
      </c>
      <c r="D331" s="171" t="s">
        <v>721</v>
      </c>
      <c r="E331" s="182" t="s">
        <v>938</v>
      </c>
      <c r="F331" s="180" t="s">
        <v>15</v>
      </c>
      <c r="G331" s="181">
        <v>1104.42157580773</v>
      </c>
      <c r="H331" s="181" t="s">
        <v>35</v>
      </c>
      <c r="I331" s="151"/>
      <c r="J331" s="151"/>
      <c r="K331" s="151"/>
      <c r="L331" s="151"/>
    </row>
    <row r="332" spans="2:12">
      <c r="B332" s="160">
        <v>70</v>
      </c>
      <c r="C332" s="180" t="s">
        <v>923</v>
      </c>
      <c r="D332" s="171" t="s">
        <v>721</v>
      </c>
      <c r="E332" s="182" t="s">
        <v>975</v>
      </c>
      <c r="F332" s="180" t="s">
        <v>15</v>
      </c>
      <c r="G332" s="181">
        <v>2646.51307770431</v>
      </c>
      <c r="H332" s="181" t="s">
        <v>59</v>
      </c>
      <c r="I332" s="151"/>
      <c r="J332" s="151"/>
      <c r="K332" s="151"/>
      <c r="L332" s="151"/>
    </row>
    <row r="333" spans="2:12">
      <c r="B333" s="160">
        <v>71</v>
      </c>
      <c r="C333" s="180" t="s">
        <v>923</v>
      </c>
      <c r="D333" s="171" t="s">
        <v>721</v>
      </c>
      <c r="E333" s="182" t="s">
        <v>976</v>
      </c>
      <c r="F333" s="180" t="s">
        <v>15</v>
      </c>
      <c r="G333" s="181">
        <v>1174.67352219545</v>
      </c>
      <c r="H333" s="181" t="s">
        <v>59</v>
      </c>
      <c r="I333" s="151"/>
      <c r="J333" s="151"/>
      <c r="K333" s="151"/>
      <c r="L333" s="151"/>
    </row>
    <row r="334" spans="2:12">
      <c r="B334" s="160">
        <v>72</v>
      </c>
      <c r="C334" s="180" t="s">
        <v>923</v>
      </c>
      <c r="D334" s="171" t="s">
        <v>721</v>
      </c>
      <c r="E334" s="182" t="s">
        <v>977</v>
      </c>
      <c r="F334" s="180" t="s">
        <v>15</v>
      </c>
      <c r="G334" s="181">
        <v>416.735556965772</v>
      </c>
      <c r="H334" s="181" t="s">
        <v>35</v>
      </c>
      <c r="I334" s="151"/>
      <c r="J334" s="151"/>
      <c r="K334" s="151"/>
      <c r="L334" s="151"/>
    </row>
    <row r="335" spans="2:12">
      <c r="B335" s="160">
        <v>73</v>
      </c>
      <c r="C335" s="180" t="s">
        <v>923</v>
      </c>
      <c r="D335" s="171" t="s">
        <v>721</v>
      </c>
      <c r="E335" s="182" t="s">
        <v>940</v>
      </c>
      <c r="F335" s="180" t="s">
        <v>15</v>
      </c>
      <c r="G335" s="181">
        <v>450.256</v>
      </c>
      <c r="H335" s="181" t="s">
        <v>35</v>
      </c>
      <c r="I335" s="151"/>
      <c r="J335" s="151"/>
      <c r="K335" s="151"/>
      <c r="L335" s="151"/>
    </row>
    <row r="336" spans="2:12">
      <c r="B336" s="160">
        <v>74</v>
      </c>
      <c r="C336" s="180" t="s">
        <v>923</v>
      </c>
      <c r="D336" s="171" t="s">
        <v>721</v>
      </c>
      <c r="E336" s="182" t="s">
        <v>978</v>
      </c>
      <c r="F336" s="180" t="s">
        <v>15</v>
      </c>
      <c r="G336" s="181">
        <v>215.1535016218</v>
      </c>
      <c r="H336" s="181" t="s">
        <v>35</v>
      </c>
      <c r="I336" s="151"/>
      <c r="J336" s="151"/>
      <c r="K336" s="151"/>
      <c r="L336" s="151"/>
    </row>
    <row r="337" spans="2:12">
      <c r="B337" s="160">
        <v>75</v>
      </c>
      <c r="C337" s="180" t="s">
        <v>923</v>
      </c>
      <c r="D337" s="171" t="s">
        <v>721</v>
      </c>
      <c r="E337" s="182" t="s">
        <v>979</v>
      </c>
      <c r="F337" s="180" t="s">
        <v>15</v>
      </c>
      <c r="G337" s="181">
        <v>731.37986</v>
      </c>
      <c r="H337" s="181" t="s">
        <v>35</v>
      </c>
      <c r="I337" s="151"/>
      <c r="J337" s="151"/>
      <c r="K337" s="151"/>
      <c r="L337" s="151"/>
    </row>
    <row r="338" spans="2:12">
      <c r="B338" s="160">
        <v>76</v>
      </c>
      <c r="C338" s="180" t="s">
        <v>923</v>
      </c>
      <c r="D338" s="171" t="s">
        <v>721</v>
      </c>
      <c r="E338" s="182" t="s">
        <v>980</v>
      </c>
      <c r="F338" s="180" t="s">
        <v>15</v>
      </c>
      <c r="G338" s="181">
        <v>546.235308413873</v>
      </c>
      <c r="H338" s="181" t="s">
        <v>35</v>
      </c>
      <c r="I338" s="151"/>
      <c r="J338" s="151"/>
      <c r="K338" s="151"/>
      <c r="L338" s="151"/>
    </row>
    <row r="339" spans="2:12">
      <c r="B339" s="160">
        <v>77</v>
      </c>
      <c r="C339" s="180" t="s">
        <v>923</v>
      </c>
      <c r="D339" s="171" t="s">
        <v>721</v>
      </c>
      <c r="E339" s="182" t="s">
        <v>941</v>
      </c>
      <c r="F339" s="180" t="s">
        <v>15</v>
      </c>
      <c r="G339" s="181">
        <v>2723.59940948555</v>
      </c>
      <c r="H339" s="181" t="s">
        <v>35</v>
      </c>
      <c r="I339" s="151"/>
      <c r="J339" s="151"/>
      <c r="K339" s="151"/>
      <c r="L339" s="151"/>
    </row>
    <row r="340" spans="2:12">
      <c r="B340" s="160">
        <v>78</v>
      </c>
      <c r="C340" s="180" t="s">
        <v>923</v>
      </c>
      <c r="D340" s="171" t="s">
        <v>721</v>
      </c>
      <c r="E340" s="182" t="s">
        <v>981</v>
      </c>
      <c r="F340" s="180" t="s">
        <v>15</v>
      </c>
      <c r="G340" s="181">
        <v>492.948995555555</v>
      </c>
      <c r="H340" s="181" t="s">
        <v>23</v>
      </c>
      <c r="I340" s="151"/>
      <c r="J340" s="151"/>
      <c r="K340" s="151"/>
      <c r="L340" s="151"/>
    </row>
    <row r="341" spans="2:12">
      <c r="B341" s="160">
        <v>79</v>
      </c>
      <c r="C341" s="180" t="s">
        <v>923</v>
      </c>
      <c r="D341" s="171" t="s">
        <v>721</v>
      </c>
      <c r="E341" s="182" t="s">
        <v>958</v>
      </c>
      <c r="F341" s="180" t="s">
        <v>15</v>
      </c>
      <c r="G341" s="181">
        <v>635.86890015729</v>
      </c>
      <c r="H341" s="181"/>
      <c r="I341" s="151"/>
      <c r="J341" s="151"/>
      <c r="K341" s="151"/>
      <c r="L341" s="151"/>
    </row>
    <row r="342" spans="2:12">
      <c r="B342" s="160">
        <v>80</v>
      </c>
      <c r="C342" s="180" t="s">
        <v>923</v>
      </c>
      <c r="D342" s="171" t="s">
        <v>721</v>
      </c>
      <c r="E342" s="182" t="s">
        <v>982</v>
      </c>
      <c r="F342" s="180" t="s">
        <v>15</v>
      </c>
      <c r="G342" s="181">
        <v>1892.88097346328</v>
      </c>
      <c r="H342" s="181" t="s">
        <v>59</v>
      </c>
      <c r="I342" s="151"/>
      <c r="J342" s="151"/>
      <c r="K342" s="151"/>
      <c r="L342" s="151"/>
    </row>
    <row r="343" spans="2:12">
      <c r="B343" s="160">
        <v>81</v>
      </c>
      <c r="C343" s="180" t="s">
        <v>923</v>
      </c>
      <c r="D343" s="171" t="s">
        <v>721</v>
      </c>
      <c r="E343" s="182" t="s">
        <v>983</v>
      </c>
      <c r="F343" s="180" t="s">
        <v>15</v>
      </c>
      <c r="G343" s="181">
        <v>401.20212039548</v>
      </c>
      <c r="H343" s="181" t="s">
        <v>59</v>
      </c>
      <c r="I343" s="151"/>
      <c r="J343" s="151"/>
      <c r="K343" s="151"/>
      <c r="L343" s="151"/>
    </row>
    <row r="344" spans="2:12">
      <c r="B344" s="160">
        <v>82</v>
      </c>
      <c r="C344" s="180" t="s">
        <v>923</v>
      </c>
      <c r="D344" s="171" t="s">
        <v>721</v>
      </c>
      <c r="E344" s="182" t="s">
        <v>984</v>
      </c>
      <c r="F344" s="180" t="s">
        <v>15</v>
      </c>
      <c r="G344" s="181">
        <v>1180.32724521304</v>
      </c>
      <c r="H344" s="181" t="s">
        <v>59</v>
      </c>
      <c r="I344" s="151"/>
      <c r="J344" s="151"/>
      <c r="K344" s="151"/>
      <c r="L344" s="151"/>
    </row>
    <row r="345" spans="2:12">
      <c r="B345" s="160">
        <v>83</v>
      </c>
      <c r="C345" s="180" t="s">
        <v>923</v>
      </c>
      <c r="D345" s="171" t="s">
        <v>721</v>
      </c>
      <c r="E345" s="182" t="s">
        <v>985</v>
      </c>
      <c r="F345" s="180" t="s">
        <v>15</v>
      </c>
      <c r="G345" s="181">
        <v>603.266417362869</v>
      </c>
      <c r="H345" s="181" t="s">
        <v>59</v>
      </c>
      <c r="I345" s="151"/>
      <c r="J345" s="151"/>
      <c r="K345" s="151"/>
      <c r="L345" s="151"/>
    </row>
    <row r="346" spans="2:12">
      <c r="B346" s="160">
        <v>84</v>
      </c>
      <c r="C346" s="180" t="s">
        <v>923</v>
      </c>
      <c r="D346" s="171" t="s">
        <v>721</v>
      </c>
      <c r="E346" s="182" t="s">
        <v>942</v>
      </c>
      <c r="F346" s="180" t="s">
        <v>15</v>
      </c>
      <c r="G346" s="181">
        <v>1150.31977333333</v>
      </c>
      <c r="H346" s="181" t="s">
        <v>23</v>
      </c>
      <c r="I346" s="151"/>
      <c r="J346" s="151"/>
      <c r="K346" s="151"/>
      <c r="L346" s="151"/>
    </row>
    <row r="347" spans="2:12">
      <c r="B347" s="160">
        <v>85</v>
      </c>
      <c r="C347" s="180" t="s">
        <v>923</v>
      </c>
      <c r="D347" s="171" t="s">
        <v>721</v>
      </c>
      <c r="E347" s="182" t="s">
        <v>986</v>
      </c>
      <c r="F347" s="180" t="s">
        <v>15</v>
      </c>
      <c r="G347" s="181">
        <v>953.551426610997</v>
      </c>
      <c r="H347" s="181" t="s">
        <v>35</v>
      </c>
      <c r="I347" s="151"/>
      <c r="J347" s="151"/>
      <c r="K347" s="151"/>
      <c r="L347" s="151"/>
    </row>
    <row r="348" spans="2:12">
      <c r="B348" s="160">
        <v>86</v>
      </c>
      <c r="C348" s="180" t="s">
        <v>923</v>
      </c>
      <c r="D348" s="171" t="s">
        <v>721</v>
      </c>
      <c r="E348" s="182" t="s">
        <v>943</v>
      </c>
      <c r="F348" s="180" t="s">
        <v>15</v>
      </c>
      <c r="G348" s="181">
        <v>1903.744</v>
      </c>
      <c r="H348" s="181" t="s">
        <v>35</v>
      </c>
      <c r="I348" s="151"/>
      <c r="J348" s="151"/>
      <c r="K348" s="151"/>
      <c r="L348" s="151"/>
    </row>
    <row r="349" spans="2:12">
      <c r="B349" s="160">
        <v>87</v>
      </c>
      <c r="C349" s="180" t="s">
        <v>923</v>
      </c>
      <c r="D349" s="171" t="s">
        <v>721</v>
      </c>
      <c r="E349" s="182" t="s">
        <v>987</v>
      </c>
      <c r="F349" s="180" t="s">
        <v>15</v>
      </c>
      <c r="G349" s="181">
        <v>1135.01896718542</v>
      </c>
      <c r="H349" s="181" t="s">
        <v>35</v>
      </c>
      <c r="I349" s="151"/>
      <c r="J349" s="151"/>
      <c r="K349" s="151"/>
      <c r="L349" s="151"/>
    </row>
    <row r="350" spans="2:12">
      <c r="B350" s="160">
        <v>88</v>
      </c>
      <c r="C350" s="180" t="s">
        <v>923</v>
      </c>
      <c r="D350" s="171" t="s">
        <v>721</v>
      </c>
      <c r="E350" s="182" t="s">
        <v>988</v>
      </c>
      <c r="F350" s="180" t="s">
        <v>15</v>
      </c>
      <c r="G350" s="181">
        <v>450.256</v>
      </c>
      <c r="H350" s="181" t="s">
        <v>35</v>
      </c>
      <c r="I350" s="151"/>
      <c r="J350" s="151"/>
      <c r="K350" s="151"/>
      <c r="L350" s="151"/>
    </row>
    <row r="351" spans="2:12">
      <c r="B351" s="160">
        <v>89</v>
      </c>
      <c r="C351" s="180" t="s">
        <v>923</v>
      </c>
      <c r="D351" s="171" t="s">
        <v>721</v>
      </c>
      <c r="E351" s="182" t="s">
        <v>989</v>
      </c>
      <c r="F351" s="180" t="s">
        <v>15</v>
      </c>
      <c r="G351" s="181">
        <v>1145.45602333204</v>
      </c>
      <c r="H351" s="181" t="s">
        <v>35</v>
      </c>
      <c r="I351" s="151"/>
      <c r="J351" s="151"/>
      <c r="K351" s="151"/>
      <c r="L351" s="151"/>
    </row>
    <row r="352" spans="2:12">
      <c r="B352" s="160">
        <v>90</v>
      </c>
      <c r="C352" s="180" t="s">
        <v>923</v>
      </c>
      <c r="D352" s="171" t="s">
        <v>721</v>
      </c>
      <c r="E352" s="182" t="s">
        <v>926</v>
      </c>
      <c r="F352" s="180" t="s">
        <v>15</v>
      </c>
      <c r="G352" s="181">
        <v>450.256</v>
      </c>
      <c r="H352" s="181" t="s">
        <v>35</v>
      </c>
      <c r="I352" s="151"/>
      <c r="J352" s="151"/>
      <c r="K352" s="151"/>
      <c r="L352" s="151"/>
    </row>
    <row r="353" spans="2:12">
      <c r="B353" s="160">
        <v>91</v>
      </c>
      <c r="C353" s="180" t="s">
        <v>923</v>
      </c>
      <c r="D353" s="171" t="s">
        <v>721</v>
      </c>
      <c r="E353" s="182" t="s">
        <v>990</v>
      </c>
      <c r="F353" s="180" t="s">
        <v>15</v>
      </c>
      <c r="G353" s="181">
        <v>758.404912776663</v>
      </c>
      <c r="H353" s="181" t="s">
        <v>35</v>
      </c>
      <c r="I353" s="151"/>
      <c r="J353" s="151"/>
      <c r="K353" s="151"/>
      <c r="L353" s="151"/>
    </row>
    <row r="354" spans="2:12">
      <c r="B354" s="160">
        <v>92</v>
      </c>
      <c r="C354" s="180" t="s">
        <v>923</v>
      </c>
      <c r="D354" s="171" t="s">
        <v>721</v>
      </c>
      <c r="E354" s="182" t="s">
        <v>991</v>
      </c>
      <c r="F354" s="180" t="s">
        <v>15</v>
      </c>
      <c r="G354" s="181">
        <v>444.036900640976</v>
      </c>
      <c r="H354" s="181" t="s">
        <v>23</v>
      </c>
      <c r="I354" s="151"/>
      <c r="J354" s="151"/>
      <c r="K354" s="151"/>
      <c r="L354" s="151"/>
    </row>
    <row r="355" spans="2:12">
      <c r="B355" s="160">
        <v>93</v>
      </c>
      <c r="C355" s="180" t="s">
        <v>923</v>
      </c>
      <c r="D355" s="171" t="s">
        <v>721</v>
      </c>
      <c r="E355" s="182" t="s">
        <v>992</v>
      </c>
      <c r="F355" s="180" t="s">
        <v>15</v>
      </c>
      <c r="G355" s="181">
        <v>491.566573188406</v>
      </c>
      <c r="H355" s="181" t="s">
        <v>35</v>
      </c>
      <c r="I355" s="151"/>
      <c r="J355" s="151"/>
      <c r="K355" s="151"/>
      <c r="L355" s="151"/>
    </row>
    <row r="356" spans="2:12">
      <c r="B356" s="160">
        <v>94</v>
      </c>
      <c r="C356" s="180" t="s">
        <v>923</v>
      </c>
      <c r="D356" s="171" t="s">
        <v>721</v>
      </c>
      <c r="E356" s="182" t="s">
        <v>933</v>
      </c>
      <c r="F356" s="180" t="s">
        <v>15</v>
      </c>
      <c r="G356" s="181">
        <v>712.221814285714</v>
      </c>
      <c r="H356" s="181" t="s">
        <v>35</v>
      </c>
      <c r="I356" s="151"/>
      <c r="J356" s="151"/>
      <c r="K356" s="151"/>
      <c r="L356" s="151"/>
    </row>
    <row r="357" spans="2:12">
      <c r="B357" s="160">
        <v>95</v>
      </c>
      <c r="C357" s="180" t="s">
        <v>923</v>
      </c>
      <c r="D357" s="171" t="s">
        <v>721</v>
      </c>
      <c r="E357" s="182" t="s">
        <v>934</v>
      </c>
      <c r="F357" s="180" t="s">
        <v>15</v>
      </c>
      <c r="G357" s="181">
        <v>750.4124</v>
      </c>
      <c r="H357" s="181" t="s">
        <v>59</v>
      </c>
      <c r="I357" s="151"/>
      <c r="J357" s="151"/>
      <c r="K357" s="151"/>
      <c r="L357" s="151"/>
    </row>
    <row r="358" spans="2:12">
      <c r="B358" s="160">
        <v>96</v>
      </c>
      <c r="C358" s="180" t="s">
        <v>923</v>
      </c>
      <c r="D358" s="171" t="s">
        <v>721</v>
      </c>
      <c r="E358" s="182" t="s">
        <v>935</v>
      </c>
      <c r="F358" s="180" t="s">
        <v>15</v>
      </c>
      <c r="G358" s="181">
        <v>269.395466666667</v>
      </c>
      <c r="H358" s="181" t="s">
        <v>35</v>
      </c>
      <c r="I358" s="151"/>
      <c r="J358" s="151"/>
      <c r="K358" s="151"/>
      <c r="L358" s="151"/>
    </row>
    <row r="359" spans="2:12">
      <c r="B359" s="160">
        <v>97</v>
      </c>
      <c r="C359" s="180" t="s">
        <v>923</v>
      </c>
      <c r="D359" s="171" t="s">
        <v>721</v>
      </c>
      <c r="E359" s="182" t="s">
        <v>993</v>
      </c>
      <c r="F359" s="180" t="s">
        <v>15</v>
      </c>
      <c r="G359" s="181">
        <v>682.357338595173</v>
      </c>
      <c r="H359" s="181" t="s">
        <v>35</v>
      </c>
      <c r="I359" s="151"/>
      <c r="J359" s="151"/>
      <c r="K359" s="151"/>
      <c r="L359" s="151"/>
    </row>
    <row r="360" spans="2:12">
      <c r="B360" s="160">
        <v>98</v>
      </c>
      <c r="C360" s="180" t="s">
        <v>923</v>
      </c>
      <c r="D360" s="171" t="s">
        <v>721</v>
      </c>
      <c r="E360" s="182" t="s">
        <v>948</v>
      </c>
      <c r="F360" s="180" t="s">
        <v>15</v>
      </c>
      <c r="G360" s="181">
        <v>820.99783555556</v>
      </c>
      <c r="H360" s="181" t="s">
        <v>35</v>
      </c>
      <c r="I360" s="151"/>
      <c r="J360" s="151"/>
      <c r="K360" s="151"/>
      <c r="L360" s="151"/>
    </row>
    <row r="361" spans="2:12">
      <c r="B361" s="160">
        <v>99</v>
      </c>
      <c r="C361" s="180" t="s">
        <v>923</v>
      </c>
      <c r="D361" s="171" t="s">
        <v>721</v>
      </c>
      <c r="E361" s="182" t="s">
        <v>994</v>
      </c>
      <c r="F361" s="180" t="s">
        <v>15</v>
      </c>
      <c r="G361" s="181">
        <v>468.462400249427</v>
      </c>
      <c r="H361" s="181" t="s">
        <v>35</v>
      </c>
      <c r="I361" s="151"/>
      <c r="J361" s="151"/>
      <c r="K361" s="151"/>
      <c r="L361" s="151"/>
    </row>
    <row r="362" spans="2:12">
      <c r="B362" s="160">
        <v>100</v>
      </c>
      <c r="C362" s="180" t="s">
        <v>923</v>
      </c>
      <c r="D362" s="171" t="s">
        <v>721</v>
      </c>
      <c r="E362" s="182" t="s">
        <v>995</v>
      </c>
      <c r="F362" s="180" t="s">
        <v>15</v>
      </c>
      <c r="G362" s="181">
        <v>635.480357943464</v>
      </c>
      <c r="H362" s="181" t="s">
        <v>23</v>
      </c>
      <c r="I362" s="151"/>
      <c r="J362" s="151"/>
      <c r="K362" s="151"/>
      <c r="L362" s="151"/>
    </row>
    <row r="363" spans="2:12">
      <c r="B363" s="160">
        <v>101</v>
      </c>
      <c r="C363" s="180" t="s">
        <v>923</v>
      </c>
      <c r="D363" s="171" t="s">
        <v>721</v>
      </c>
      <c r="E363" s="182" t="s">
        <v>964</v>
      </c>
      <c r="F363" s="180" t="s">
        <v>15</v>
      </c>
      <c r="G363" s="181">
        <v>366.58828298178</v>
      </c>
      <c r="H363" s="181" t="s">
        <v>35</v>
      </c>
      <c r="I363" s="151"/>
      <c r="J363" s="151"/>
      <c r="K363" s="151"/>
      <c r="L363" s="151"/>
    </row>
    <row r="364" spans="2:12">
      <c r="B364" s="160">
        <v>102</v>
      </c>
      <c r="C364" s="180" t="s">
        <v>923</v>
      </c>
      <c r="D364" s="171" t="s">
        <v>721</v>
      </c>
      <c r="E364" s="182" t="s">
        <v>996</v>
      </c>
      <c r="F364" s="180" t="s">
        <v>15</v>
      </c>
      <c r="G364" s="181">
        <v>869.536922349106</v>
      </c>
      <c r="H364" s="181" t="s">
        <v>35</v>
      </c>
      <c r="I364" s="151"/>
      <c r="J364" s="151"/>
      <c r="K364" s="151"/>
      <c r="L364" s="151"/>
    </row>
    <row r="365" spans="2:12">
      <c r="B365" s="160">
        <v>103</v>
      </c>
      <c r="C365" s="180" t="s">
        <v>923</v>
      </c>
      <c r="D365" s="171" t="s">
        <v>721</v>
      </c>
      <c r="E365" s="182" t="s">
        <v>965</v>
      </c>
      <c r="F365" s="180" t="s">
        <v>15</v>
      </c>
      <c r="G365" s="181">
        <v>296.20810017762</v>
      </c>
      <c r="H365" s="181" t="s">
        <v>35</v>
      </c>
      <c r="I365" s="151"/>
      <c r="J365" s="151"/>
      <c r="K365" s="151"/>
      <c r="L365" s="151"/>
    </row>
    <row r="366" spans="2:12">
      <c r="B366" s="160">
        <v>104</v>
      </c>
      <c r="C366" s="180" t="s">
        <v>923</v>
      </c>
      <c r="D366" s="171" t="s">
        <v>721</v>
      </c>
      <c r="E366" s="182" t="s">
        <v>936</v>
      </c>
      <c r="F366" s="180" t="s">
        <v>15</v>
      </c>
      <c r="G366" s="181">
        <v>975.634364444445</v>
      </c>
      <c r="H366" s="181" t="s">
        <v>35</v>
      </c>
      <c r="I366" s="151"/>
      <c r="J366" s="151"/>
      <c r="K366" s="151"/>
      <c r="L366" s="151"/>
    </row>
    <row r="367" spans="2:12">
      <c r="B367" s="160">
        <v>105</v>
      </c>
      <c r="C367" s="180" t="s">
        <v>923</v>
      </c>
      <c r="D367" s="171" t="s">
        <v>721</v>
      </c>
      <c r="E367" s="182" t="s">
        <v>997</v>
      </c>
      <c r="F367" s="180" t="s">
        <v>15</v>
      </c>
      <c r="G367" s="181">
        <v>564.252133333334</v>
      </c>
      <c r="H367" s="181" t="s">
        <v>35</v>
      </c>
      <c r="I367" s="151"/>
      <c r="J367" s="151"/>
      <c r="K367" s="151"/>
      <c r="L367" s="151"/>
    </row>
    <row r="368" spans="2:12">
      <c r="B368" s="160">
        <v>106</v>
      </c>
      <c r="C368" s="180" t="s">
        <v>923</v>
      </c>
      <c r="D368" s="171" t="s">
        <v>721</v>
      </c>
      <c r="E368" s="182" t="s">
        <v>972</v>
      </c>
      <c r="F368" s="180" t="s">
        <v>15</v>
      </c>
      <c r="G368" s="181">
        <v>397.4515044191</v>
      </c>
      <c r="H368" s="181" t="s">
        <v>35</v>
      </c>
      <c r="I368" s="151"/>
      <c r="J368" s="151"/>
      <c r="K368" s="151"/>
      <c r="L368" s="151"/>
    </row>
    <row r="369" spans="2:12">
      <c r="B369" s="160">
        <v>107</v>
      </c>
      <c r="C369" s="180" t="s">
        <v>923</v>
      </c>
      <c r="D369" s="171" t="s">
        <v>721</v>
      </c>
      <c r="E369" s="182" t="s">
        <v>998</v>
      </c>
      <c r="F369" s="180" t="s">
        <v>15</v>
      </c>
      <c r="G369" s="181">
        <v>290.172876767</v>
      </c>
      <c r="H369" s="181" t="s">
        <v>59</v>
      </c>
      <c r="I369" s="151"/>
      <c r="J369" s="151"/>
      <c r="K369" s="151"/>
      <c r="L369" s="151"/>
    </row>
    <row r="370" spans="2:12">
      <c r="B370" s="160">
        <v>108</v>
      </c>
      <c r="C370" s="180" t="s">
        <v>923</v>
      </c>
      <c r="D370" s="171" t="s">
        <v>721</v>
      </c>
      <c r="E370" s="182" t="s">
        <v>999</v>
      </c>
      <c r="F370" s="180" t="s">
        <v>15</v>
      </c>
      <c r="G370" s="181">
        <v>376</v>
      </c>
      <c r="H370" s="181" t="s">
        <v>35</v>
      </c>
      <c r="I370" s="151"/>
      <c r="J370" s="151"/>
      <c r="K370" s="151"/>
      <c r="L370" s="151"/>
    </row>
    <row r="371" spans="2:12">
      <c r="B371" s="160">
        <v>109</v>
      </c>
      <c r="C371" s="180" t="s">
        <v>923</v>
      </c>
      <c r="D371" s="171">
        <v>2016</v>
      </c>
      <c r="E371" s="174" t="s">
        <v>1000</v>
      </c>
      <c r="F371" s="180" t="s">
        <v>15</v>
      </c>
      <c r="G371" s="181">
        <v>2837</v>
      </c>
      <c r="H371" s="181" t="s">
        <v>35</v>
      </c>
      <c r="I371" s="151"/>
      <c r="J371" s="151"/>
      <c r="K371" s="151"/>
      <c r="L371" s="151"/>
    </row>
    <row r="372" spans="2:12">
      <c r="B372" s="160">
        <v>110</v>
      </c>
      <c r="C372" s="180" t="s">
        <v>923</v>
      </c>
      <c r="D372" s="171">
        <v>2016</v>
      </c>
      <c r="E372" s="174" t="s">
        <v>1001</v>
      </c>
      <c r="F372" s="180" t="s">
        <v>15</v>
      </c>
      <c r="G372" s="181">
        <v>1453</v>
      </c>
      <c r="H372" s="181" t="s">
        <v>35</v>
      </c>
      <c r="I372" s="151"/>
      <c r="J372" s="151"/>
      <c r="K372" s="151"/>
      <c r="L372" s="151"/>
    </row>
    <row r="373" spans="2:12">
      <c r="B373" s="160">
        <v>111</v>
      </c>
      <c r="C373" s="180" t="s">
        <v>923</v>
      </c>
      <c r="D373" s="171">
        <v>2016</v>
      </c>
      <c r="E373" s="174" t="s">
        <v>1002</v>
      </c>
      <c r="F373" s="180" t="s">
        <v>15</v>
      </c>
      <c r="G373" s="181">
        <v>19722</v>
      </c>
      <c r="H373" s="181" t="s">
        <v>35</v>
      </c>
      <c r="I373" s="151"/>
      <c r="J373" s="151"/>
      <c r="K373" s="151"/>
      <c r="L373" s="151"/>
    </row>
    <row r="374" spans="2:12">
      <c r="B374" s="160">
        <v>112</v>
      </c>
      <c r="C374" s="180" t="s">
        <v>923</v>
      </c>
      <c r="D374" s="171">
        <v>2016</v>
      </c>
      <c r="E374" s="174" t="s">
        <v>1003</v>
      </c>
      <c r="F374" s="180" t="s">
        <v>15</v>
      </c>
      <c r="G374" s="181">
        <v>3768</v>
      </c>
      <c r="H374" s="181" t="s">
        <v>35</v>
      </c>
      <c r="I374" s="151"/>
      <c r="J374" s="151"/>
      <c r="K374" s="151"/>
      <c r="L374" s="151"/>
    </row>
    <row r="375" spans="2:12">
      <c r="B375" s="160">
        <v>113</v>
      </c>
      <c r="C375" s="180" t="s">
        <v>923</v>
      </c>
      <c r="D375" s="171">
        <v>2016</v>
      </c>
      <c r="E375" s="174" t="s">
        <v>1004</v>
      </c>
      <c r="F375" s="180" t="s">
        <v>15</v>
      </c>
      <c r="G375" s="181">
        <v>1867</v>
      </c>
      <c r="H375" s="181" t="s">
        <v>35</v>
      </c>
      <c r="I375" s="151"/>
      <c r="J375" s="151"/>
      <c r="K375" s="151"/>
      <c r="L375" s="151"/>
    </row>
    <row r="376" spans="2:12">
      <c r="B376" s="160">
        <v>114</v>
      </c>
      <c r="C376" s="180" t="s">
        <v>923</v>
      </c>
      <c r="D376" s="171">
        <v>2016</v>
      </c>
      <c r="E376" s="174" t="s">
        <v>1005</v>
      </c>
      <c r="F376" s="180" t="s">
        <v>15</v>
      </c>
      <c r="G376" s="181">
        <v>18789</v>
      </c>
      <c r="H376" s="181" t="s">
        <v>35</v>
      </c>
      <c r="I376" s="151"/>
      <c r="J376" s="151"/>
      <c r="K376" s="151"/>
      <c r="L376" s="151"/>
    </row>
    <row r="377" spans="2:12">
      <c r="B377" s="160">
        <v>115</v>
      </c>
      <c r="C377" s="180" t="s">
        <v>923</v>
      </c>
      <c r="D377" s="171">
        <v>2016</v>
      </c>
      <c r="E377" s="174" t="s">
        <v>1006</v>
      </c>
      <c r="F377" s="180" t="s">
        <v>15</v>
      </c>
      <c r="G377" s="181">
        <v>1865</v>
      </c>
      <c r="H377" s="181" t="s">
        <v>35</v>
      </c>
      <c r="I377" s="151"/>
      <c r="J377" s="151"/>
      <c r="K377" s="151"/>
      <c r="L377" s="151"/>
    </row>
    <row r="378" spans="2:12">
      <c r="B378" s="160">
        <v>116</v>
      </c>
      <c r="C378" s="180" t="s">
        <v>923</v>
      </c>
      <c r="D378" s="171">
        <v>2016</v>
      </c>
      <c r="E378" s="174" t="s">
        <v>1007</v>
      </c>
      <c r="F378" s="180" t="s">
        <v>15</v>
      </c>
      <c r="G378" s="181">
        <v>2633</v>
      </c>
      <c r="H378" s="181" t="s">
        <v>35</v>
      </c>
      <c r="I378" s="151"/>
      <c r="J378" s="151"/>
      <c r="K378" s="151"/>
      <c r="L378" s="151"/>
    </row>
    <row r="379" spans="2:12">
      <c r="B379" s="160">
        <v>117</v>
      </c>
      <c r="C379" s="180" t="s">
        <v>923</v>
      </c>
      <c r="D379" s="171">
        <v>2016</v>
      </c>
      <c r="E379" s="174" t="s">
        <v>1008</v>
      </c>
      <c r="F379" s="180" t="s">
        <v>15</v>
      </c>
      <c r="G379" s="181">
        <v>1936</v>
      </c>
      <c r="H379" s="181" t="s">
        <v>35</v>
      </c>
      <c r="I379" s="151"/>
      <c r="J379" s="151"/>
      <c r="K379" s="151"/>
      <c r="L379" s="151"/>
    </row>
    <row r="380" spans="2:12">
      <c r="B380" s="160">
        <v>118</v>
      </c>
      <c r="C380" s="180" t="s">
        <v>923</v>
      </c>
      <c r="D380" s="171">
        <v>2016</v>
      </c>
      <c r="E380" s="174" t="s">
        <v>1009</v>
      </c>
      <c r="F380" s="180" t="s">
        <v>15</v>
      </c>
      <c r="G380" s="181">
        <v>589</v>
      </c>
      <c r="H380" s="181" t="s">
        <v>35</v>
      </c>
      <c r="I380" s="151"/>
      <c r="J380" s="151"/>
      <c r="K380" s="151"/>
      <c r="L380" s="151"/>
    </row>
    <row r="381" spans="2:12">
      <c r="B381" s="160">
        <v>119</v>
      </c>
      <c r="C381" s="180" t="s">
        <v>923</v>
      </c>
      <c r="D381" s="171">
        <v>2016</v>
      </c>
      <c r="E381" s="174" t="s">
        <v>1010</v>
      </c>
      <c r="F381" s="180" t="s">
        <v>15</v>
      </c>
      <c r="G381" s="181">
        <v>494</v>
      </c>
      <c r="H381" s="181" t="s">
        <v>35</v>
      </c>
      <c r="I381" s="151"/>
      <c r="J381" s="151"/>
      <c r="K381" s="151"/>
      <c r="L381" s="151"/>
    </row>
    <row r="382" spans="2:12">
      <c r="B382" s="160">
        <v>120</v>
      </c>
      <c r="C382" s="180" t="s">
        <v>923</v>
      </c>
      <c r="D382" s="171">
        <v>2016</v>
      </c>
      <c r="E382" s="174" t="s">
        <v>952</v>
      </c>
      <c r="F382" s="180" t="s">
        <v>15</v>
      </c>
      <c r="G382" s="181">
        <v>335.808</v>
      </c>
      <c r="H382" s="181" t="s">
        <v>35</v>
      </c>
      <c r="I382" s="151"/>
      <c r="J382" s="151"/>
      <c r="K382" s="151"/>
      <c r="L382" s="151"/>
    </row>
    <row r="383" spans="2:12">
      <c r="B383" s="160">
        <v>121</v>
      </c>
      <c r="C383" s="180" t="s">
        <v>923</v>
      </c>
      <c r="D383" s="171">
        <v>2016</v>
      </c>
      <c r="E383" s="174" t="s">
        <v>953</v>
      </c>
      <c r="F383" s="180" t="s">
        <v>15</v>
      </c>
      <c r="G383" s="181">
        <v>805.9392</v>
      </c>
      <c r="H383" s="181" t="s">
        <v>35</v>
      </c>
      <c r="I383" s="151"/>
      <c r="J383" s="151"/>
      <c r="K383" s="151"/>
      <c r="L383" s="151"/>
    </row>
    <row r="384" spans="2:12">
      <c r="B384" s="160">
        <v>122</v>
      </c>
      <c r="C384" s="180" t="s">
        <v>923</v>
      </c>
      <c r="D384" s="171">
        <v>2016</v>
      </c>
      <c r="E384" s="174" t="s">
        <v>955</v>
      </c>
      <c r="F384" s="180" t="s">
        <v>15</v>
      </c>
      <c r="G384" s="181">
        <v>615.2664</v>
      </c>
      <c r="H384" s="181" t="s">
        <v>35</v>
      </c>
      <c r="I384" s="151"/>
      <c r="J384" s="151"/>
      <c r="K384" s="151"/>
      <c r="L384" s="151"/>
    </row>
    <row r="385" spans="2:12">
      <c r="B385" s="160">
        <v>123</v>
      </c>
      <c r="C385" s="180" t="s">
        <v>923</v>
      </c>
      <c r="D385" s="171">
        <v>2016</v>
      </c>
      <c r="E385" s="183" t="s">
        <v>956</v>
      </c>
      <c r="F385" s="180" t="s">
        <v>15</v>
      </c>
      <c r="G385" s="181">
        <v>1168.25780196874</v>
      </c>
      <c r="H385" s="181" t="s">
        <v>35</v>
      </c>
      <c r="I385" s="151"/>
      <c r="J385" s="151"/>
      <c r="K385" s="151"/>
      <c r="L385" s="151"/>
    </row>
    <row r="386" spans="2:12">
      <c r="B386" s="160">
        <v>124</v>
      </c>
      <c r="C386" s="180" t="s">
        <v>923</v>
      </c>
      <c r="D386" s="171">
        <v>2016</v>
      </c>
      <c r="E386" s="173" t="s">
        <v>957</v>
      </c>
      <c r="F386" s="180" t="s">
        <v>15</v>
      </c>
      <c r="G386" s="181">
        <v>630.597539818413</v>
      </c>
      <c r="H386" s="181" t="s">
        <v>35</v>
      </c>
      <c r="I386" s="151"/>
      <c r="J386" s="151"/>
      <c r="K386" s="151"/>
      <c r="L386" s="151"/>
    </row>
    <row r="387" spans="2:12">
      <c r="B387" s="160">
        <v>125</v>
      </c>
      <c r="C387" s="180" t="s">
        <v>923</v>
      </c>
      <c r="D387" s="171">
        <v>2016</v>
      </c>
      <c r="E387" s="173" t="s">
        <v>960</v>
      </c>
      <c r="F387" s="180" t="s">
        <v>15</v>
      </c>
      <c r="G387" s="181">
        <v>667.376</v>
      </c>
      <c r="H387" s="181" t="s">
        <v>35</v>
      </c>
      <c r="I387" s="151"/>
      <c r="J387" s="151"/>
      <c r="K387" s="151"/>
      <c r="L387" s="151"/>
    </row>
    <row r="388" spans="2:12">
      <c r="B388" s="160">
        <v>126</v>
      </c>
      <c r="C388" s="180" t="s">
        <v>923</v>
      </c>
      <c r="D388" s="171">
        <v>2016</v>
      </c>
      <c r="E388" s="184" t="s">
        <v>962</v>
      </c>
      <c r="F388" s="180" t="s">
        <v>15</v>
      </c>
      <c r="G388" s="181">
        <v>331.568</v>
      </c>
      <c r="H388" s="181" t="s">
        <v>35</v>
      </c>
      <c r="I388" s="151"/>
      <c r="J388" s="151"/>
      <c r="K388" s="151"/>
      <c r="L388" s="151"/>
    </row>
    <row r="389" spans="2:12">
      <c r="B389" s="160">
        <v>127</v>
      </c>
      <c r="C389" s="180" t="s">
        <v>923</v>
      </c>
      <c r="D389" s="171">
        <v>2016</v>
      </c>
      <c r="E389" s="173" t="s">
        <v>963</v>
      </c>
      <c r="F389" s="180" t="s">
        <v>15</v>
      </c>
      <c r="G389" s="181">
        <v>1811.9216</v>
      </c>
      <c r="H389" s="181" t="s">
        <v>35</v>
      </c>
      <c r="I389" s="151"/>
      <c r="J389" s="151"/>
      <c r="K389" s="151"/>
      <c r="L389" s="151"/>
    </row>
    <row r="390" spans="2:12">
      <c r="B390" s="160">
        <v>128</v>
      </c>
      <c r="C390" s="180" t="s">
        <v>923</v>
      </c>
      <c r="D390" s="171">
        <v>2016</v>
      </c>
      <c r="E390" s="173" t="s">
        <v>966</v>
      </c>
      <c r="F390" s="180" t="s">
        <v>15</v>
      </c>
      <c r="G390" s="181">
        <v>2097.528</v>
      </c>
      <c r="H390" s="181" t="s">
        <v>35</v>
      </c>
      <c r="I390" s="151"/>
      <c r="J390" s="151"/>
      <c r="K390" s="151"/>
      <c r="L390" s="151"/>
    </row>
    <row r="391" spans="2:12">
      <c r="B391" s="160">
        <v>129</v>
      </c>
      <c r="C391" s="180" t="s">
        <v>923</v>
      </c>
      <c r="D391" s="171">
        <v>2016</v>
      </c>
      <c r="E391" s="173" t="s">
        <v>1011</v>
      </c>
      <c r="F391" s="180" t="s">
        <v>15</v>
      </c>
      <c r="G391" s="181">
        <v>1663.776</v>
      </c>
      <c r="H391" s="181" t="s">
        <v>35</v>
      </c>
      <c r="I391" s="151"/>
      <c r="J391" s="151"/>
      <c r="K391" s="151"/>
      <c r="L391" s="151"/>
    </row>
    <row r="392" spans="2:12">
      <c r="B392" s="160">
        <v>130</v>
      </c>
      <c r="C392" s="180" t="s">
        <v>923</v>
      </c>
      <c r="D392" s="171">
        <v>2016</v>
      </c>
      <c r="E392" s="173" t="s">
        <v>1012</v>
      </c>
      <c r="F392" s="180" t="s">
        <v>15</v>
      </c>
      <c r="G392" s="181">
        <v>432.1408</v>
      </c>
      <c r="H392" s="181" t="s">
        <v>59</v>
      </c>
      <c r="I392" s="151"/>
      <c r="J392" s="151"/>
      <c r="K392" s="151"/>
      <c r="L392" s="151"/>
    </row>
    <row r="393" spans="2:12">
      <c r="B393" s="160">
        <v>131</v>
      </c>
      <c r="C393" s="180" t="s">
        <v>923</v>
      </c>
      <c r="D393" s="171">
        <v>2016</v>
      </c>
      <c r="E393" s="173" t="s">
        <v>970</v>
      </c>
      <c r="F393" s="180" t="s">
        <v>15</v>
      </c>
      <c r="G393" s="181">
        <v>331.568</v>
      </c>
      <c r="H393" s="181" t="s">
        <v>35</v>
      </c>
      <c r="I393" s="151"/>
      <c r="J393" s="151"/>
      <c r="K393" s="151"/>
      <c r="L393" s="151"/>
    </row>
    <row r="394" spans="2:12">
      <c r="B394" s="160">
        <v>132</v>
      </c>
      <c r="C394" s="180" t="s">
        <v>923</v>
      </c>
      <c r="D394" s="171">
        <v>2016</v>
      </c>
      <c r="E394" s="176" t="s">
        <v>971</v>
      </c>
      <c r="F394" s="180" t="s">
        <v>15</v>
      </c>
      <c r="G394" s="181">
        <v>533.0528</v>
      </c>
      <c r="H394" s="181" t="s">
        <v>35</v>
      </c>
      <c r="I394" s="151"/>
      <c r="J394" s="151"/>
      <c r="K394" s="151"/>
      <c r="L394" s="151"/>
    </row>
    <row r="395" spans="2:12">
      <c r="B395" s="160">
        <v>133</v>
      </c>
      <c r="C395" s="180" t="s">
        <v>923</v>
      </c>
      <c r="D395" s="171">
        <v>2016</v>
      </c>
      <c r="E395" s="176" t="s">
        <v>952</v>
      </c>
      <c r="F395" s="180" t="s">
        <v>15</v>
      </c>
      <c r="G395" s="181">
        <v>369.728</v>
      </c>
      <c r="H395" s="181" t="s">
        <v>35</v>
      </c>
      <c r="I395" s="151"/>
      <c r="J395" s="151"/>
      <c r="K395" s="151"/>
      <c r="L395" s="151"/>
    </row>
    <row r="396" spans="2:12">
      <c r="B396" s="160">
        <v>134</v>
      </c>
      <c r="C396" s="180" t="s">
        <v>923</v>
      </c>
      <c r="D396" s="171">
        <v>2016</v>
      </c>
      <c r="E396" s="176" t="s">
        <v>953</v>
      </c>
      <c r="F396" s="180" t="s">
        <v>15</v>
      </c>
      <c r="G396" s="181">
        <v>879.9272</v>
      </c>
      <c r="H396" s="181" t="s">
        <v>35</v>
      </c>
      <c r="I396" s="151"/>
      <c r="J396" s="151"/>
      <c r="K396" s="151"/>
      <c r="L396" s="151"/>
    </row>
    <row r="397" spans="2:12">
      <c r="B397" s="160">
        <v>135</v>
      </c>
      <c r="C397" s="180" t="s">
        <v>923</v>
      </c>
      <c r="D397" s="171">
        <v>2016</v>
      </c>
      <c r="E397" s="176" t="s">
        <v>954</v>
      </c>
      <c r="F397" s="180" t="s">
        <v>15</v>
      </c>
      <c r="G397" s="181">
        <v>783.40360279628</v>
      </c>
      <c r="H397" s="181" t="s">
        <v>35</v>
      </c>
      <c r="I397" s="151"/>
      <c r="J397" s="151"/>
      <c r="K397" s="151"/>
      <c r="L397" s="151"/>
    </row>
    <row r="398" spans="2:12">
      <c r="B398" s="160">
        <v>136</v>
      </c>
      <c r="C398" s="180" t="s">
        <v>923</v>
      </c>
      <c r="D398" s="171">
        <v>2016</v>
      </c>
      <c r="E398" s="176" t="s">
        <v>955</v>
      </c>
      <c r="F398" s="180" t="s">
        <v>15</v>
      </c>
      <c r="G398" s="181">
        <v>479.0564</v>
      </c>
      <c r="H398" s="181" t="s">
        <v>35</v>
      </c>
      <c r="I398" s="151"/>
      <c r="J398" s="151"/>
      <c r="K398" s="151"/>
      <c r="L398" s="151"/>
    </row>
    <row r="399" spans="2:12">
      <c r="B399" s="160">
        <v>137</v>
      </c>
      <c r="C399" s="180" t="s">
        <v>923</v>
      </c>
      <c r="D399" s="171">
        <v>2016</v>
      </c>
      <c r="E399" s="176" t="s">
        <v>956</v>
      </c>
      <c r="F399" s="180" t="s">
        <v>15</v>
      </c>
      <c r="G399" s="181">
        <v>926.31279977634</v>
      </c>
      <c r="H399" s="181" t="s">
        <v>35</v>
      </c>
      <c r="I399" s="151"/>
      <c r="J399" s="151"/>
      <c r="K399" s="151"/>
      <c r="L399" s="151"/>
    </row>
    <row r="400" spans="2:12">
      <c r="B400" s="160">
        <v>138</v>
      </c>
      <c r="C400" s="180" t="s">
        <v>923</v>
      </c>
      <c r="D400" s="171">
        <v>2016</v>
      </c>
      <c r="E400" s="176" t="s">
        <v>957</v>
      </c>
      <c r="F400" s="180" t="s">
        <v>15</v>
      </c>
      <c r="G400" s="181">
        <v>548.11539699596</v>
      </c>
      <c r="H400" s="181" t="s">
        <v>35</v>
      </c>
      <c r="I400" s="151"/>
      <c r="J400" s="151"/>
      <c r="K400" s="151"/>
      <c r="L400" s="151"/>
    </row>
    <row r="401" spans="2:12">
      <c r="B401" s="160">
        <v>139</v>
      </c>
      <c r="C401" s="180" t="s">
        <v>923</v>
      </c>
      <c r="D401" s="171">
        <v>2016</v>
      </c>
      <c r="E401" s="176" t="s">
        <v>960</v>
      </c>
      <c r="F401" s="180" t="s">
        <v>15</v>
      </c>
      <c r="G401" s="181">
        <v>734.156</v>
      </c>
      <c r="H401" s="181" t="s">
        <v>35</v>
      </c>
      <c r="I401" s="151"/>
      <c r="J401" s="151"/>
      <c r="K401" s="151"/>
      <c r="L401" s="151"/>
    </row>
    <row r="402" spans="2:12">
      <c r="B402" s="160">
        <v>140</v>
      </c>
      <c r="C402" s="180" t="s">
        <v>923</v>
      </c>
      <c r="D402" s="171">
        <v>2016</v>
      </c>
      <c r="E402" s="176" t="s">
        <v>961</v>
      </c>
      <c r="F402" s="180" t="s">
        <v>15</v>
      </c>
      <c r="G402" s="181">
        <v>725.036477632366</v>
      </c>
      <c r="H402" s="181" t="s">
        <v>35</v>
      </c>
      <c r="I402" s="151"/>
      <c r="J402" s="151"/>
      <c r="K402" s="151"/>
      <c r="L402" s="151"/>
    </row>
    <row r="403" spans="2:12">
      <c r="B403" s="160">
        <v>141</v>
      </c>
      <c r="C403" s="180" t="s">
        <v>923</v>
      </c>
      <c r="D403" s="171">
        <v>2016</v>
      </c>
      <c r="E403" s="176" t="s">
        <v>962</v>
      </c>
      <c r="F403" s="180" t="s">
        <v>15</v>
      </c>
      <c r="G403" s="181">
        <v>369.728</v>
      </c>
      <c r="H403" s="181" t="s">
        <v>35</v>
      </c>
      <c r="I403" s="151"/>
      <c r="J403" s="151"/>
      <c r="K403" s="151"/>
      <c r="L403" s="151"/>
    </row>
    <row r="404" spans="2:12">
      <c r="B404" s="160">
        <v>142</v>
      </c>
      <c r="C404" s="180" t="s">
        <v>923</v>
      </c>
      <c r="D404" s="171">
        <v>2016</v>
      </c>
      <c r="E404" s="176" t="s">
        <v>963</v>
      </c>
      <c r="F404" s="180" t="s">
        <v>15</v>
      </c>
      <c r="G404" s="181">
        <v>1972.1936</v>
      </c>
      <c r="H404" s="181" t="s">
        <v>35</v>
      </c>
      <c r="I404" s="151"/>
      <c r="J404" s="151"/>
      <c r="K404" s="151"/>
      <c r="L404" s="151"/>
    </row>
    <row r="405" spans="2:12">
      <c r="B405" s="160">
        <v>143</v>
      </c>
      <c r="C405" s="180" t="s">
        <v>923</v>
      </c>
      <c r="D405" s="171">
        <v>2016</v>
      </c>
      <c r="E405" s="176" t="s">
        <v>966</v>
      </c>
      <c r="F405" s="180" t="s">
        <v>15</v>
      </c>
      <c r="G405" s="181">
        <v>2280.696</v>
      </c>
      <c r="H405" s="181" t="s">
        <v>35</v>
      </c>
      <c r="I405" s="151"/>
      <c r="J405" s="151"/>
      <c r="K405" s="151"/>
      <c r="L405" s="151"/>
    </row>
    <row r="406" spans="2:12">
      <c r="B406" s="160">
        <v>144</v>
      </c>
      <c r="C406" s="180" t="s">
        <v>923</v>
      </c>
      <c r="D406" s="171">
        <v>2016</v>
      </c>
      <c r="E406" s="176" t="s">
        <v>967</v>
      </c>
      <c r="F406" s="180" t="s">
        <v>15</v>
      </c>
      <c r="G406" s="181">
        <v>2897.3616</v>
      </c>
      <c r="H406" s="181" t="s">
        <v>35</v>
      </c>
      <c r="I406" s="151"/>
      <c r="J406" s="151"/>
      <c r="K406" s="151"/>
      <c r="L406" s="151"/>
    </row>
    <row r="407" spans="2:12">
      <c r="B407" s="160">
        <v>145</v>
      </c>
      <c r="C407" s="180" t="s">
        <v>923</v>
      </c>
      <c r="D407" s="171">
        <v>2016</v>
      </c>
      <c r="E407" s="176" t="s">
        <v>1013</v>
      </c>
      <c r="F407" s="180" t="s">
        <v>15</v>
      </c>
      <c r="G407" s="181">
        <v>402.891866666667</v>
      </c>
      <c r="H407" s="181" t="s">
        <v>35</v>
      </c>
      <c r="I407" s="151"/>
      <c r="J407" s="151"/>
      <c r="K407" s="151"/>
      <c r="L407" s="151"/>
    </row>
    <row r="408" spans="2:12">
      <c r="B408" s="160">
        <v>146</v>
      </c>
      <c r="C408" s="180" t="s">
        <v>923</v>
      </c>
      <c r="D408" s="171">
        <v>2016</v>
      </c>
      <c r="E408" s="176" t="s">
        <v>1011</v>
      </c>
      <c r="F408" s="180" t="s">
        <v>15</v>
      </c>
      <c r="G408" s="181">
        <v>807.19</v>
      </c>
      <c r="H408" s="181" t="s">
        <v>35</v>
      </c>
      <c r="I408" s="151"/>
      <c r="J408" s="151"/>
      <c r="K408" s="151"/>
      <c r="L408" s="151"/>
    </row>
    <row r="409" spans="2:12">
      <c r="B409" s="160">
        <v>147</v>
      </c>
      <c r="C409" s="180" t="s">
        <v>923</v>
      </c>
      <c r="D409" s="171">
        <v>2016</v>
      </c>
      <c r="E409" s="176" t="s">
        <v>1012</v>
      </c>
      <c r="F409" s="180" t="s">
        <v>15</v>
      </c>
      <c r="G409" s="181">
        <v>439.339377777778</v>
      </c>
      <c r="H409" s="181" t="s">
        <v>35</v>
      </c>
      <c r="I409" s="151"/>
      <c r="J409" s="151"/>
      <c r="K409" s="151"/>
      <c r="L409" s="151"/>
    </row>
    <row r="410" spans="2:12">
      <c r="B410" s="160">
        <v>148</v>
      </c>
      <c r="C410" s="180" t="s">
        <v>923</v>
      </c>
      <c r="D410" s="171">
        <v>2016</v>
      </c>
      <c r="E410" s="176" t="s">
        <v>1014</v>
      </c>
      <c r="F410" s="180" t="s">
        <v>15</v>
      </c>
      <c r="G410" s="181">
        <v>1198.64093333333</v>
      </c>
      <c r="H410" s="181" t="s">
        <v>35</v>
      </c>
      <c r="I410" s="151"/>
      <c r="J410" s="151"/>
      <c r="K410" s="151"/>
      <c r="L410" s="151"/>
    </row>
    <row r="411" spans="2:12">
      <c r="B411" s="160">
        <v>149</v>
      </c>
      <c r="C411" s="180" t="s">
        <v>923</v>
      </c>
      <c r="D411" s="171">
        <v>2016</v>
      </c>
      <c r="E411" s="176" t="s">
        <v>969</v>
      </c>
      <c r="F411" s="180" t="s">
        <v>15</v>
      </c>
      <c r="G411" s="181">
        <v>759.77619454312</v>
      </c>
      <c r="H411" s="181" t="s">
        <v>35</v>
      </c>
      <c r="I411" s="151"/>
      <c r="J411" s="151"/>
      <c r="K411" s="151"/>
      <c r="L411" s="151"/>
    </row>
    <row r="412" spans="2:12">
      <c r="B412" s="160">
        <v>150</v>
      </c>
      <c r="C412" s="180" t="s">
        <v>923</v>
      </c>
      <c r="D412" s="171">
        <v>2016</v>
      </c>
      <c r="E412" s="176" t="s">
        <v>970</v>
      </c>
      <c r="F412" s="180" t="s">
        <v>15</v>
      </c>
      <c r="G412" s="181">
        <v>369.728</v>
      </c>
      <c r="H412" s="181" t="s">
        <v>35</v>
      </c>
      <c r="I412" s="151"/>
      <c r="J412" s="151"/>
      <c r="K412" s="151"/>
      <c r="L412" s="151"/>
    </row>
    <row r="413" spans="2:12">
      <c r="B413" s="160">
        <v>151</v>
      </c>
      <c r="C413" s="180" t="s">
        <v>923</v>
      </c>
      <c r="D413" s="171">
        <v>2016</v>
      </c>
      <c r="E413" s="176" t="s">
        <v>1015</v>
      </c>
      <c r="F413" s="180" t="s">
        <v>15</v>
      </c>
      <c r="G413" s="181">
        <v>661.4188</v>
      </c>
      <c r="H413" s="181" t="s">
        <v>35</v>
      </c>
      <c r="I413" s="151"/>
      <c r="J413" s="151"/>
      <c r="K413" s="151"/>
      <c r="L413" s="151"/>
    </row>
    <row r="414" spans="2:12">
      <c r="B414" s="160">
        <v>152</v>
      </c>
      <c r="C414" s="180" t="s">
        <v>923</v>
      </c>
      <c r="D414" s="171">
        <v>2016</v>
      </c>
      <c r="E414" s="176" t="s">
        <v>971</v>
      </c>
      <c r="F414" s="180" t="s">
        <v>15</v>
      </c>
      <c r="G414" s="181">
        <v>588</v>
      </c>
      <c r="H414" s="181" t="s">
        <v>35</v>
      </c>
      <c r="I414" s="151"/>
      <c r="J414" s="151"/>
      <c r="K414" s="151"/>
      <c r="L414" s="151"/>
    </row>
    <row r="415" spans="2:12">
      <c r="B415" s="160">
        <v>153</v>
      </c>
      <c r="C415" s="180" t="s">
        <v>923</v>
      </c>
      <c r="D415" s="171">
        <v>2017</v>
      </c>
      <c r="E415" s="176" t="s">
        <v>1016</v>
      </c>
      <c r="F415" s="180" t="s">
        <v>15</v>
      </c>
      <c r="G415" s="181">
        <v>1588</v>
      </c>
      <c r="H415" s="181" t="s">
        <v>35</v>
      </c>
      <c r="I415" s="151"/>
      <c r="J415" s="151"/>
      <c r="K415" s="151"/>
      <c r="L415" s="151"/>
    </row>
    <row r="416" spans="2:12">
      <c r="B416" s="160"/>
      <c r="C416" s="180"/>
      <c r="D416" s="171"/>
      <c r="E416" s="172"/>
      <c r="F416" s="180"/>
      <c r="G416" s="181"/>
      <c r="H416" s="181"/>
      <c r="I416" s="151"/>
      <c r="J416" s="151"/>
      <c r="K416" s="151"/>
      <c r="L416" s="151"/>
    </row>
    <row r="417" ht="21" spans="2:12">
      <c r="B417" s="148"/>
      <c r="C417" s="149"/>
      <c r="D417" s="171"/>
      <c r="E417" s="172"/>
      <c r="F417" s="150"/>
      <c r="G417" s="151"/>
      <c r="H417" s="151"/>
      <c r="I417" s="151"/>
      <c r="J417" s="151"/>
      <c r="K417" s="151"/>
      <c r="L417" s="151"/>
    </row>
    <row r="418" ht="21" spans="2:12">
      <c r="B418" s="148"/>
      <c r="C418" s="149"/>
      <c r="D418" s="171"/>
      <c r="E418" s="172"/>
      <c r="F418" s="150"/>
      <c r="G418" s="151"/>
      <c r="H418" s="151"/>
      <c r="I418" s="151"/>
      <c r="J418" s="151"/>
      <c r="K418" s="151"/>
      <c r="L418" s="151"/>
    </row>
    <row r="419" ht="21" spans="2:12">
      <c r="B419" s="148"/>
      <c r="C419" s="149"/>
      <c r="D419" s="171"/>
      <c r="E419" s="172"/>
      <c r="F419" s="150"/>
      <c r="G419" s="151"/>
      <c r="H419" s="151"/>
      <c r="I419" s="151"/>
      <c r="J419" s="151"/>
      <c r="K419" s="151"/>
      <c r="L419" s="151"/>
    </row>
    <row r="420" ht="21" spans="2:12">
      <c r="B420" s="148"/>
      <c r="C420" s="149"/>
      <c r="D420" s="171"/>
      <c r="E420" s="172"/>
      <c r="F420" s="150"/>
      <c r="G420" s="151"/>
      <c r="H420" s="151"/>
      <c r="I420" s="151"/>
      <c r="J420" s="151"/>
      <c r="K420" s="151"/>
      <c r="L420" s="151"/>
    </row>
    <row r="421" ht="21" spans="2:12">
      <c r="B421" s="148"/>
      <c r="C421" s="149"/>
      <c r="D421" s="171"/>
      <c r="E421" s="172"/>
      <c r="F421" s="150"/>
      <c r="G421" s="151"/>
      <c r="H421" s="151"/>
      <c r="I421" s="151"/>
      <c r="J421" s="151"/>
      <c r="K421" s="151"/>
      <c r="L421" s="151"/>
    </row>
    <row r="422" ht="21" spans="2:12">
      <c r="B422" s="148"/>
      <c r="C422" s="149"/>
      <c r="D422" s="171"/>
      <c r="E422" s="172"/>
      <c r="F422" s="150"/>
      <c r="G422" s="151"/>
      <c r="H422" s="151"/>
      <c r="I422" s="151"/>
      <c r="J422" s="151"/>
      <c r="K422" s="151"/>
      <c r="L422" s="151"/>
    </row>
    <row r="423" ht="21" spans="2:12">
      <c r="B423" s="148"/>
      <c r="C423" s="149"/>
      <c r="D423" s="171"/>
      <c r="E423" s="172"/>
      <c r="F423" s="150"/>
      <c r="G423" s="151"/>
      <c r="H423" s="151"/>
      <c r="I423" s="151"/>
      <c r="J423" s="151"/>
      <c r="K423" s="151"/>
      <c r="L423" s="151"/>
    </row>
    <row r="424" ht="21" spans="2:12">
      <c r="B424" s="148"/>
      <c r="C424" s="149"/>
      <c r="D424" s="171"/>
      <c r="E424" s="172"/>
      <c r="F424" s="150"/>
      <c r="G424" s="151"/>
      <c r="H424" s="151"/>
      <c r="I424" s="151"/>
      <c r="J424" s="151"/>
      <c r="K424" s="151"/>
      <c r="L424" s="151"/>
    </row>
    <row r="425" ht="21" spans="2:12">
      <c r="B425" s="148"/>
      <c r="C425" s="149"/>
      <c r="D425" s="171"/>
      <c r="E425" s="172"/>
      <c r="F425" s="150"/>
      <c r="G425" s="151"/>
      <c r="H425" s="151"/>
      <c r="I425" s="151"/>
      <c r="J425" s="151"/>
      <c r="K425" s="151"/>
      <c r="L425" s="151"/>
    </row>
    <row r="426" ht="21" spans="2:12">
      <c r="B426" s="148"/>
      <c r="C426" s="149"/>
      <c r="D426" s="171"/>
      <c r="E426" s="172"/>
      <c r="F426" s="150"/>
      <c r="G426" s="151"/>
      <c r="H426" s="151"/>
      <c r="I426" s="151"/>
      <c r="J426" s="151"/>
      <c r="K426" s="151"/>
      <c r="L426" s="151"/>
    </row>
    <row r="427" ht="21" spans="2:12">
      <c r="B427" s="148"/>
      <c r="C427" s="149"/>
      <c r="D427" s="171"/>
      <c r="E427" s="172"/>
      <c r="F427" s="150"/>
      <c r="G427" s="151"/>
      <c r="H427" s="151"/>
      <c r="I427" s="151"/>
      <c r="J427" s="151"/>
      <c r="K427" s="151"/>
      <c r="L427" s="151"/>
    </row>
    <row r="428" ht="21" spans="2:12">
      <c r="B428" s="148"/>
      <c r="C428" s="149"/>
      <c r="D428" s="171"/>
      <c r="E428" s="172"/>
      <c r="F428" s="150"/>
      <c r="G428" s="151"/>
      <c r="H428" s="151"/>
      <c r="I428" s="151"/>
      <c r="J428" s="151"/>
      <c r="K428" s="151"/>
      <c r="L428" s="151"/>
    </row>
    <row r="429" ht="21" spans="2:12">
      <c r="B429" s="148"/>
      <c r="C429" s="149"/>
      <c r="D429" s="171"/>
      <c r="E429" s="172"/>
      <c r="F429" s="150"/>
      <c r="G429" s="151"/>
      <c r="H429" s="151"/>
      <c r="I429" s="151"/>
      <c r="J429" s="151"/>
      <c r="K429" s="151"/>
      <c r="L429" s="151"/>
    </row>
    <row r="430" ht="21" spans="2:12">
      <c r="B430" s="148"/>
      <c r="C430" s="149"/>
      <c r="D430" s="171"/>
      <c r="E430" s="172"/>
      <c r="F430" s="150"/>
      <c r="G430" s="151"/>
      <c r="H430" s="151"/>
      <c r="I430" s="151"/>
      <c r="J430" s="151"/>
      <c r="K430" s="151"/>
      <c r="L430" s="151"/>
    </row>
    <row r="431" ht="21" spans="2:12">
      <c r="B431" s="148"/>
      <c r="C431" s="149"/>
      <c r="D431" s="171"/>
      <c r="E431" s="172"/>
      <c r="F431" s="150"/>
      <c r="G431" s="151"/>
      <c r="H431" s="151"/>
      <c r="I431" s="151"/>
      <c r="J431" s="151"/>
      <c r="K431" s="151"/>
      <c r="L431" s="151"/>
    </row>
    <row r="432" ht="21" spans="2:12">
      <c r="B432" s="148"/>
      <c r="C432" s="149"/>
      <c r="D432" s="171"/>
      <c r="E432" s="172"/>
      <c r="F432" s="150"/>
      <c r="G432" s="151"/>
      <c r="H432" s="151"/>
      <c r="I432" s="151"/>
      <c r="J432" s="151"/>
      <c r="K432" s="151"/>
      <c r="L432" s="151"/>
    </row>
    <row r="433" ht="21" spans="2:12">
      <c r="B433" s="148"/>
      <c r="C433" s="149"/>
      <c r="D433" s="171"/>
      <c r="E433" s="172"/>
      <c r="F433" s="150"/>
      <c r="G433" s="151"/>
      <c r="H433" s="151"/>
      <c r="I433" s="151"/>
      <c r="J433" s="151"/>
      <c r="K433" s="151"/>
      <c r="L433" s="151"/>
    </row>
    <row r="434" ht="21" spans="2:12">
      <c r="B434" s="148"/>
      <c r="C434" s="149"/>
      <c r="D434" s="171"/>
      <c r="E434" s="172"/>
      <c r="F434" s="150"/>
      <c r="G434" s="151"/>
      <c r="H434" s="151"/>
      <c r="I434" s="151"/>
      <c r="J434" s="151"/>
      <c r="K434" s="151"/>
      <c r="L434" s="151"/>
    </row>
    <row r="435" ht="21" spans="2:12">
      <c r="B435" s="148"/>
      <c r="C435" s="149"/>
      <c r="D435" s="171"/>
      <c r="E435" s="172"/>
      <c r="F435" s="150"/>
      <c r="G435" s="151"/>
      <c r="H435" s="151"/>
      <c r="I435" s="151"/>
      <c r="J435" s="151"/>
      <c r="K435" s="151"/>
      <c r="L435" s="151"/>
    </row>
    <row r="436" ht="21" spans="2:12">
      <c r="B436" s="148"/>
      <c r="C436" s="149"/>
      <c r="D436" s="171"/>
      <c r="E436" s="172"/>
      <c r="F436" s="150"/>
      <c r="G436" s="151"/>
      <c r="H436" s="151"/>
      <c r="I436" s="151"/>
      <c r="J436" s="151"/>
      <c r="K436" s="151"/>
      <c r="L436" s="151"/>
    </row>
    <row r="437" ht="21" spans="2:12">
      <c r="B437" s="148"/>
      <c r="C437" s="149"/>
      <c r="D437" s="171"/>
      <c r="E437" s="172"/>
      <c r="F437" s="150"/>
      <c r="G437" s="151"/>
      <c r="H437" s="151"/>
      <c r="I437" s="151"/>
      <c r="J437" s="151"/>
      <c r="K437" s="151"/>
      <c r="L437" s="151"/>
    </row>
    <row r="438" ht="21" spans="2:12">
      <c r="B438" s="148"/>
      <c r="C438" s="149"/>
      <c r="D438" s="171"/>
      <c r="E438" s="172"/>
      <c r="F438" s="150"/>
      <c r="G438" s="151"/>
      <c r="H438" s="151"/>
      <c r="I438" s="151"/>
      <c r="J438" s="151"/>
      <c r="K438" s="151"/>
      <c r="L438" s="151"/>
    </row>
    <row r="439" ht="21" spans="2:12">
      <c r="B439" s="148"/>
      <c r="C439" s="149"/>
      <c r="D439" s="171"/>
      <c r="E439" s="172"/>
      <c r="F439" s="150"/>
      <c r="G439" s="151"/>
      <c r="H439" s="151"/>
      <c r="I439" s="151"/>
      <c r="J439" s="151"/>
      <c r="K439" s="151"/>
      <c r="L439" s="151"/>
    </row>
    <row r="440" ht="21" spans="2:12">
      <c r="B440" s="148"/>
      <c r="C440" s="149"/>
      <c r="D440" s="171"/>
      <c r="E440" s="172"/>
      <c r="F440" s="150"/>
      <c r="G440" s="151"/>
      <c r="H440" s="151"/>
      <c r="I440" s="151"/>
      <c r="J440" s="151"/>
      <c r="K440" s="151"/>
      <c r="L440" s="151"/>
    </row>
    <row r="441" ht="21" spans="2:12">
      <c r="B441" s="148"/>
      <c r="C441" s="149"/>
      <c r="D441" s="171"/>
      <c r="E441" s="172"/>
      <c r="F441" s="150"/>
      <c r="G441" s="151"/>
      <c r="H441" s="151"/>
      <c r="I441" s="151"/>
      <c r="J441" s="151"/>
      <c r="K441" s="151"/>
      <c r="L441" s="151"/>
    </row>
    <row r="442" ht="21" spans="2:12">
      <c r="B442" s="148"/>
      <c r="C442" s="149"/>
      <c r="D442" s="171"/>
      <c r="E442" s="172"/>
      <c r="F442" s="150"/>
      <c r="G442" s="151"/>
      <c r="H442" s="151"/>
      <c r="I442" s="151"/>
      <c r="J442" s="151"/>
      <c r="K442" s="151"/>
      <c r="L442" s="151"/>
    </row>
    <row r="443" ht="21" spans="2:12">
      <c r="B443" s="148"/>
      <c r="C443" s="149"/>
      <c r="D443" s="171"/>
      <c r="E443" s="172"/>
      <c r="F443" s="150"/>
      <c r="G443" s="151"/>
      <c r="H443" s="151"/>
      <c r="I443" s="151"/>
      <c r="J443" s="151"/>
      <c r="K443" s="151"/>
      <c r="L443" s="151"/>
    </row>
    <row r="444" ht="21" spans="2:12">
      <c r="B444" s="148"/>
      <c r="C444" s="149"/>
      <c r="D444" s="171"/>
      <c r="E444" s="172"/>
      <c r="F444" s="150"/>
      <c r="G444" s="151"/>
      <c r="H444" s="151"/>
      <c r="I444" s="151"/>
      <c r="J444" s="151"/>
      <c r="K444" s="151"/>
      <c r="L444" s="151"/>
    </row>
    <row r="445" ht="21" spans="2:12">
      <c r="B445" s="148"/>
      <c r="C445" s="149"/>
      <c r="D445" s="171"/>
      <c r="E445" s="172"/>
      <c r="F445" s="150"/>
      <c r="G445" s="151"/>
      <c r="H445" s="151"/>
      <c r="I445" s="151"/>
      <c r="J445" s="151"/>
      <c r="K445" s="151"/>
      <c r="L445" s="151"/>
    </row>
    <row r="446" ht="21" spans="2:12">
      <c r="B446" s="148"/>
      <c r="C446" s="149"/>
      <c r="D446" s="171"/>
      <c r="E446" s="172"/>
      <c r="F446" s="150"/>
      <c r="G446" s="151"/>
      <c r="H446" s="151"/>
      <c r="I446" s="151"/>
      <c r="J446" s="151"/>
      <c r="K446" s="151"/>
      <c r="L446" s="151"/>
    </row>
    <row r="447" ht="21" spans="2:12">
      <c r="B447" s="148"/>
      <c r="C447" s="149"/>
      <c r="D447" s="171"/>
      <c r="E447" s="172"/>
      <c r="F447" s="150"/>
      <c r="G447" s="151"/>
      <c r="H447" s="151"/>
      <c r="I447" s="151"/>
      <c r="J447" s="151"/>
      <c r="K447" s="151"/>
      <c r="L447" s="151"/>
    </row>
    <row r="448" ht="21" spans="2:12">
      <c r="B448" s="148"/>
      <c r="C448" s="149"/>
      <c r="D448" s="171"/>
      <c r="E448" s="172"/>
      <c r="F448" s="150"/>
      <c r="G448" s="151"/>
      <c r="H448" s="151"/>
      <c r="I448" s="151"/>
      <c r="J448" s="151"/>
      <c r="K448" s="151"/>
      <c r="L448" s="151"/>
    </row>
    <row r="449" ht="21" spans="2:12">
      <c r="B449" s="148"/>
      <c r="C449" s="149"/>
      <c r="D449" s="171"/>
      <c r="E449" s="172"/>
      <c r="F449" s="150"/>
      <c r="G449" s="151"/>
      <c r="H449" s="151"/>
      <c r="I449" s="151"/>
      <c r="J449" s="151"/>
      <c r="K449" s="151"/>
      <c r="L449" s="151"/>
    </row>
    <row r="450" ht="21" spans="2:12">
      <c r="B450" s="148"/>
      <c r="C450" s="149"/>
      <c r="D450" s="171"/>
      <c r="E450" s="172"/>
      <c r="F450" s="150"/>
      <c r="G450" s="151"/>
      <c r="H450" s="151"/>
      <c r="I450" s="151"/>
      <c r="J450" s="151"/>
      <c r="K450" s="151"/>
      <c r="L450" s="151"/>
    </row>
    <row r="451" ht="21" spans="2:12">
      <c r="B451" s="148"/>
      <c r="C451" s="149"/>
      <c r="D451" s="171"/>
      <c r="E451" s="172"/>
      <c r="F451" s="150"/>
      <c r="G451" s="151"/>
      <c r="H451" s="151"/>
      <c r="I451" s="151"/>
      <c r="J451" s="151"/>
      <c r="K451" s="151"/>
      <c r="L451" s="151"/>
    </row>
    <row r="452" ht="21" spans="2:12">
      <c r="B452" s="148"/>
      <c r="C452" s="149"/>
      <c r="D452" s="171"/>
      <c r="E452" s="172"/>
      <c r="F452" s="150"/>
      <c r="G452" s="151"/>
      <c r="H452" s="151"/>
      <c r="I452" s="151"/>
      <c r="J452" s="151"/>
      <c r="K452" s="151"/>
      <c r="L452" s="151"/>
    </row>
    <row r="453" ht="21" spans="2:12">
      <c r="B453" s="148"/>
      <c r="C453" s="149"/>
      <c r="D453" s="171"/>
      <c r="E453" s="172"/>
      <c r="F453" s="150"/>
      <c r="G453" s="151"/>
      <c r="H453" s="151"/>
      <c r="I453" s="151"/>
      <c r="J453" s="151"/>
      <c r="K453" s="151"/>
      <c r="L453" s="151"/>
    </row>
    <row r="454" ht="21" spans="2:12">
      <c r="B454" s="148"/>
      <c r="C454" s="149"/>
      <c r="D454" s="171"/>
      <c r="E454" s="172"/>
      <c r="F454" s="150"/>
      <c r="G454" s="151"/>
      <c r="H454" s="151"/>
      <c r="I454" s="151"/>
      <c r="J454" s="151"/>
      <c r="K454" s="151"/>
      <c r="L454" s="151"/>
    </row>
    <row r="455" ht="21" spans="2:12">
      <c r="B455" s="148"/>
      <c r="C455" s="149"/>
      <c r="D455" s="171"/>
      <c r="E455" s="172"/>
      <c r="F455" s="150"/>
      <c r="G455" s="151"/>
      <c r="H455" s="151"/>
      <c r="I455" s="151"/>
      <c r="J455" s="151"/>
      <c r="K455" s="151"/>
      <c r="L455" s="151"/>
    </row>
    <row r="456" ht="21" spans="2:12">
      <c r="B456" s="148"/>
      <c r="C456" s="149"/>
      <c r="D456" s="171"/>
      <c r="E456" s="172"/>
      <c r="F456" s="150"/>
      <c r="G456" s="151"/>
      <c r="H456" s="151"/>
      <c r="I456" s="151"/>
      <c r="J456" s="151"/>
      <c r="K456" s="151"/>
      <c r="L456" s="151"/>
    </row>
    <row r="457" ht="21" spans="2:12">
      <c r="B457" s="148"/>
      <c r="C457" s="149"/>
      <c r="D457" s="171"/>
      <c r="E457" s="172"/>
      <c r="F457" s="150"/>
      <c r="G457" s="151"/>
      <c r="H457" s="151"/>
      <c r="I457" s="151"/>
      <c r="J457" s="151"/>
      <c r="K457" s="151"/>
      <c r="L457" s="151"/>
    </row>
    <row r="458" ht="21" spans="2:12">
      <c r="B458" s="148"/>
      <c r="C458" s="149"/>
      <c r="D458" s="171"/>
      <c r="E458" s="172"/>
      <c r="F458" s="150"/>
      <c r="G458" s="151"/>
      <c r="H458" s="151"/>
      <c r="I458" s="151"/>
      <c r="J458" s="151"/>
      <c r="K458" s="151"/>
      <c r="L458" s="151"/>
    </row>
    <row r="459" ht="21" spans="2:12">
      <c r="B459" s="148"/>
      <c r="C459" s="149"/>
      <c r="D459" s="171"/>
      <c r="E459" s="172"/>
      <c r="F459" s="150"/>
      <c r="G459" s="151"/>
      <c r="H459" s="151"/>
      <c r="I459" s="151"/>
      <c r="J459" s="151"/>
      <c r="K459" s="151"/>
      <c r="L459" s="151"/>
    </row>
    <row r="460" ht="21" spans="2:12">
      <c r="B460" s="148"/>
      <c r="C460" s="149"/>
      <c r="D460" s="171"/>
      <c r="E460" s="172"/>
      <c r="F460" s="150"/>
      <c r="G460" s="151"/>
      <c r="H460" s="151"/>
      <c r="I460" s="151"/>
      <c r="J460" s="151"/>
      <c r="K460" s="151"/>
      <c r="L460" s="151"/>
    </row>
    <row r="461" ht="21" spans="2:12">
      <c r="B461" s="148"/>
      <c r="C461" s="149"/>
      <c r="D461" s="171"/>
      <c r="E461" s="172"/>
      <c r="F461" s="150"/>
      <c r="G461" s="151"/>
      <c r="H461" s="151"/>
      <c r="I461" s="151"/>
      <c r="J461" s="151"/>
      <c r="K461" s="151"/>
      <c r="L461" s="151"/>
    </row>
    <row r="462" ht="21" spans="2:12">
      <c r="B462" s="148"/>
      <c r="C462" s="149"/>
      <c r="D462" s="171"/>
      <c r="E462" s="172"/>
      <c r="F462" s="150"/>
      <c r="G462" s="151"/>
      <c r="H462" s="151"/>
      <c r="I462" s="151"/>
      <c r="J462" s="151"/>
      <c r="K462" s="151"/>
      <c r="L462" s="151"/>
    </row>
    <row r="463" ht="21" spans="2:12">
      <c r="B463" s="148"/>
      <c r="C463" s="149"/>
      <c r="D463" s="171"/>
      <c r="E463" s="172"/>
      <c r="F463" s="150"/>
      <c r="G463" s="151"/>
      <c r="H463" s="151"/>
      <c r="I463" s="151"/>
      <c r="J463" s="151"/>
      <c r="K463" s="151"/>
      <c r="L463" s="151"/>
    </row>
    <row r="464" ht="21" spans="2:12">
      <c r="B464" s="148"/>
      <c r="C464" s="149"/>
      <c r="D464" s="171"/>
      <c r="E464" s="172"/>
      <c r="F464" s="150"/>
      <c r="G464" s="151"/>
      <c r="H464" s="151"/>
      <c r="I464" s="151"/>
      <c r="J464" s="151"/>
      <c r="K464" s="151"/>
      <c r="L464" s="151"/>
    </row>
    <row r="465" ht="21" spans="2:12">
      <c r="B465" s="148"/>
      <c r="C465" s="149"/>
      <c r="D465" s="171"/>
      <c r="E465" s="172"/>
      <c r="F465" s="150"/>
      <c r="G465" s="151"/>
      <c r="H465" s="151"/>
      <c r="I465" s="151"/>
      <c r="J465" s="151"/>
      <c r="K465" s="151"/>
      <c r="L465" s="151"/>
    </row>
    <row r="466" ht="21" spans="2:12">
      <c r="B466" s="148"/>
      <c r="C466" s="149"/>
      <c r="D466" s="171"/>
      <c r="E466" s="172"/>
      <c r="F466" s="150"/>
      <c r="G466" s="151"/>
      <c r="H466" s="151"/>
      <c r="I466" s="151"/>
      <c r="J466" s="151"/>
      <c r="K466" s="151"/>
      <c r="L466" s="151"/>
    </row>
    <row r="467" ht="21" spans="2:12">
      <c r="B467" s="148"/>
      <c r="C467" s="149"/>
      <c r="D467" s="171"/>
      <c r="E467" s="172"/>
      <c r="F467" s="150"/>
      <c r="G467" s="151"/>
      <c r="H467" s="151"/>
      <c r="I467" s="151"/>
      <c r="J467" s="151"/>
      <c r="K467" s="151"/>
      <c r="L467" s="151"/>
    </row>
    <row r="468" ht="21" spans="2:12">
      <c r="B468" s="148"/>
      <c r="C468" s="149"/>
      <c r="D468" s="171"/>
      <c r="E468" s="172"/>
      <c r="F468" s="150"/>
      <c r="G468" s="151"/>
      <c r="H468" s="151"/>
      <c r="I468" s="151"/>
      <c r="J468" s="151"/>
      <c r="K468" s="151"/>
      <c r="L468" s="151"/>
    </row>
    <row r="469" ht="21" spans="2:12">
      <c r="B469" s="148"/>
      <c r="C469" s="149"/>
      <c r="D469" s="171"/>
      <c r="E469" s="172"/>
      <c r="F469" s="150"/>
      <c r="G469" s="151"/>
      <c r="H469" s="151"/>
      <c r="I469" s="151"/>
      <c r="J469" s="151"/>
      <c r="K469" s="151"/>
      <c r="L469" s="151"/>
    </row>
    <row r="470" ht="21" spans="2:12">
      <c r="B470" s="148"/>
      <c r="C470" s="149"/>
      <c r="D470" s="171"/>
      <c r="E470" s="172"/>
      <c r="F470" s="150"/>
      <c r="G470" s="151"/>
      <c r="H470" s="151"/>
      <c r="I470" s="151"/>
      <c r="J470" s="151"/>
      <c r="K470" s="151"/>
      <c r="L470" s="151"/>
    </row>
    <row r="471" ht="21" spans="2:12">
      <c r="B471" s="148"/>
      <c r="C471" s="149"/>
      <c r="D471" s="171"/>
      <c r="E471" s="172"/>
      <c r="F471" s="150"/>
      <c r="G471" s="151"/>
      <c r="H471" s="151"/>
      <c r="I471" s="151"/>
      <c r="J471" s="151"/>
      <c r="K471" s="151"/>
      <c r="L471" s="151"/>
    </row>
    <row r="472" ht="21" spans="2:12">
      <c r="B472" s="148"/>
      <c r="C472" s="149"/>
      <c r="D472" s="171"/>
      <c r="E472" s="172"/>
      <c r="F472" s="150"/>
      <c r="G472" s="151"/>
      <c r="H472" s="151"/>
      <c r="I472" s="151"/>
      <c r="J472" s="151"/>
      <c r="K472" s="151"/>
      <c r="L472" s="151"/>
    </row>
    <row r="473" ht="21" spans="2:12">
      <c r="B473" s="148"/>
      <c r="C473" s="149"/>
      <c r="D473" s="171"/>
      <c r="E473" s="172"/>
      <c r="F473" s="150"/>
      <c r="G473" s="151"/>
      <c r="H473" s="151"/>
      <c r="I473" s="151"/>
      <c r="J473" s="151"/>
      <c r="K473" s="151"/>
      <c r="L473" s="151"/>
    </row>
    <row r="474" ht="21" spans="2:12">
      <c r="B474" s="148"/>
      <c r="C474" s="149"/>
      <c r="D474" s="171"/>
      <c r="E474" s="172"/>
      <c r="F474" s="150"/>
      <c r="G474" s="151"/>
      <c r="H474" s="151"/>
      <c r="I474" s="151"/>
      <c r="J474" s="151"/>
      <c r="K474" s="151"/>
      <c r="L474" s="151"/>
    </row>
    <row r="475" ht="21" spans="2:12">
      <c r="B475" s="148"/>
      <c r="C475" s="149"/>
      <c r="D475" s="171"/>
      <c r="E475" s="172"/>
      <c r="F475" s="150"/>
      <c r="G475" s="151"/>
      <c r="H475" s="151"/>
      <c r="I475" s="151"/>
      <c r="J475" s="151"/>
      <c r="K475" s="151"/>
      <c r="L475" s="151"/>
    </row>
    <row r="476" ht="21" spans="2:12">
      <c r="B476" s="148"/>
      <c r="C476" s="149"/>
      <c r="D476" s="171"/>
      <c r="E476" s="172"/>
      <c r="F476" s="150"/>
      <c r="G476" s="151"/>
      <c r="H476" s="151"/>
      <c r="I476" s="151"/>
      <c r="J476" s="151"/>
      <c r="K476" s="151"/>
      <c r="L476" s="151"/>
    </row>
    <row r="477" ht="21" spans="2:12">
      <c r="B477" s="148"/>
      <c r="C477" s="149"/>
      <c r="D477" s="171"/>
      <c r="E477" s="172"/>
      <c r="F477" s="150"/>
      <c r="G477" s="151"/>
      <c r="H477" s="151"/>
      <c r="I477" s="151"/>
      <c r="J477" s="151"/>
      <c r="K477" s="151"/>
      <c r="L477" s="151"/>
    </row>
    <row r="478" ht="21" spans="2:12">
      <c r="B478" s="148"/>
      <c r="C478" s="149"/>
      <c r="D478" s="171"/>
      <c r="E478" s="172"/>
      <c r="F478" s="150"/>
      <c r="G478" s="151"/>
      <c r="H478" s="151"/>
      <c r="I478" s="151"/>
      <c r="J478" s="151"/>
      <c r="K478" s="151"/>
      <c r="L478" s="151"/>
    </row>
    <row r="479" ht="21" spans="2:12">
      <c r="B479" s="148"/>
      <c r="C479" s="149"/>
      <c r="D479" s="171"/>
      <c r="E479" s="172"/>
      <c r="F479" s="150"/>
      <c r="G479" s="151"/>
      <c r="H479" s="151"/>
      <c r="I479" s="151"/>
      <c r="J479" s="151"/>
      <c r="K479" s="151"/>
      <c r="L479" s="151"/>
    </row>
    <row r="480" ht="21" spans="2:12">
      <c r="B480" s="148"/>
      <c r="C480" s="149"/>
      <c r="D480" s="171"/>
      <c r="E480" s="172"/>
      <c r="F480" s="150"/>
      <c r="G480" s="151"/>
      <c r="H480" s="151"/>
      <c r="I480" s="151"/>
      <c r="J480" s="151"/>
      <c r="K480" s="151"/>
      <c r="L480" s="151"/>
    </row>
    <row r="481" ht="21" spans="2:12">
      <c r="B481" s="148"/>
      <c r="C481" s="149"/>
      <c r="D481" s="171"/>
      <c r="E481" s="172"/>
      <c r="F481" s="150"/>
      <c r="G481" s="151"/>
      <c r="H481" s="151"/>
      <c r="I481" s="151"/>
      <c r="J481" s="151"/>
      <c r="K481" s="151"/>
      <c r="L481" s="151"/>
    </row>
    <row r="482" ht="21" spans="2:12">
      <c r="B482" s="148"/>
      <c r="C482" s="149"/>
      <c r="D482" s="171"/>
      <c r="E482" s="172"/>
      <c r="F482" s="150"/>
      <c r="G482" s="151"/>
      <c r="H482" s="151"/>
      <c r="I482" s="151"/>
      <c r="J482" s="151"/>
      <c r="K482" s="151"/>
      <c r="L482" s="151"/>
    </row>
    <row r="483" ht="21" spans="2:12">
      <c r="B483" s="148"/>
      <c r="C483" s="149"/>
      <c r="D483" s="171"/>
      <c r="E483" s="172"/>
      <c r="F483" s="150"/>
      <c r="G483" s="151"/>
      <c r="H483" s="151"/>
      <c r="I483" s="151"/>
      <c r="J483" s="151"/>
      <c r="K483" s="151"/>
      <c r="L483" s="151"/>
    </row>
    <row r="484" ht="21" spans="2:12">
      <c r="B484" s="148"/>
      <c r="C484" s="149"/>
      <c r="D484" s="171"/>
      <c r="E484" s="172"/>
      <c r="F484" s="150"/>
      <c r="G484" s="151"/>
      <c r="H484" s="151"/>
      <c r="I484" s="151"/>
      <c r="J484" s="151"/>
      <c r="K484" s="151"/>
      <c r="L484" s="151"/>
    </row>
    <row r="485" ht="21" spans="2:12">
      <c r="B485" s="148"/>
      <c r="C485" s="149"/>
      <c r="D485" s="171"/>
      <c r="E485" s="172"/>
      <c r="F485" s="150"/>
      <c r="G485" s="151"/>
      <c r="H485" s="151"/>
      <c r="I485" s="151"/>
      <c r="J485" s="151"/>
      <c r="K485" s="151"/>
      <c r="L485" s="151"/>
    </row>
    <row r="486" ht="21" spans="2:12">
      <c r="B486" s="148"/>
      <c r="C486" s="149"/>
      <c r="D486" s="171"/>
      <c r="E486" s="172"/>
      <c r="F486" s="150"/>
      <c r="G486" s="151"/>
      <c r="H486" s="151"/>
      <c r="I486" s="151"/>
      <c r="J486" s="151"/>
      <c r="K486" s="151"/>
      <c r="L486" s="151"/>
    </row>
    <row r="487" ht="21" spans="2:12">
      <c r="B487" s="148"/>
      <c r="C487" s="149"/>
      <c r="D487" s="171"/>
      <c r="E487" s="172"/>
      <c r="F487" s="150"/>
      <c r="G487" s="151"/>
      <c r="H487" s="151"/>
      <c r="I487" s="151"/>
      <c r="J487" s="151"/>
      <c r="K487" s="151"/>
      <c r="L487" s="151"/>
    </row>
    <row r="488" ht="21" spans="2:12">
      <c r="B488" s="148"/>
      <c r="C488" s="149"/>
      <c r="D488" s="171"/>
      <c r="E488" s="172"/>
      <c r="F488" s="150"/>
      <c r="G488" s="151"/>
      <c r="H488" s="151"/>
      <c r="I488" s="151"/>
      <c r="J488" s="151"/>
      <c r="K488" s="151"/>
      <c r="L488" s="151"/>
    </row>
    <row r="489" ht="21" spans="2:12">
      <c r="B489" s="148"/>
      <c r="C489" s="149"/>
      <c r="D489" s="171"/>
      <c r="E489" s="172"/>
      <c r="F489" s="150"/>
      <c r="G489" s="151"/>
      <c r="H489" s="151"/>
      <c r="I489" s="151"/>
      <c r="J489" s="151"/>
      <c r="K489" s="151"/>
      <c r="L489" s="151"/>
    </row>
    <row r="490" ht="21" spans="2:12">
      <c r="B490" s="148"/>
      <c r="C490" s="149"/>
      <c r="D490" s="171"/>
      <c r="E490" s="172"/>
      <c r="F490" s="150"/>
      <c r="G490" s="151"/>
      <c r="H490" s="151"/>
      <c r="I490" s="151"/>
      <c r="J490" s="151"/>
      <c r="K490" s="151"/>
      <c r="L490" s="151"/>
    </row>
    <row r="491" ht="21" spans="2:12">
      <c r="B491" s="148"/>
      <c r="C491" s="149"/>
      <c r="D491" s="171"/>
      <c r="E491" s="172"/>
      <c r="F491" s="150"/>
      <c r="G491" s="151"/>
      <c r="H491" s="151"/>
      <c r="I491" s="151"/>
      <c r="J491" s="151"/>
      <c r="K491" s="151"/>
      <c r="L491" s="151"/>
    </row>
    <row r="492" ht="21" spans="2:12">
      <c r="B492" s="148"/>
      <c r="C492" s="149"/>
      <c r="D492" s="171"/>
      <c r="E492" s="172"/>
      <c r="F492" s="150"/>
      <c r="G492" s="151"/>
      <c r="H492" s="151"/>
      <c r="I492" s="151"/>
      <c r="J492" s="151"/>
      <c r="K492" s="151"/>
      <c r="L492" s="151"/>
    </row>
    <row r="493" ht="21" spans="2:12">
      <c r="B493" s="148"/>
      <c r="C493" s="149"/>
      <c r="D493" s="171"/>
      <c r="E493" s="172"/>
      <c r="F493" s="150"/>
      <c r="G493" s="151"/>
      <c r="H493" s="151"/>
      <c r="I493" s="151"/>
      <c r="J493" s="151"/>
      <c r="K493" s="151"/>
      <c r="L493" s="151"/>
    </row>
    <row r="494" ht="21" spans="2:12">
      <c r="B494" s="148"/>
      <c r="C494" s="149"/>
      <c r="D494" s="171"/>
      <c r="E494" s="172"/>
      <c r="F494" s="150"/>
      <c r="G494" s="151"/>
      <c r="H494" s="151"/>
      <c r="I494" s="151"/>
      <c r="J494" s="151"/>
      <c r="K494" s="151"/>
      <c r="L494" s="151"/>
    </row>
    <row r="495" ht="21" spans="2:12">
      <c r="B495" s="148"/>
      <c r="C495" s="149"/>
      <c r="D495" s="171"/>
      <c r="E495" s="172"/>
      <c r="F495" s="150"/>
      <c r="G495" s="151"/>
      <c r="H495" s="151"/>
      <c r="I495" s="151"/>
      <c r="J495" s="151"/>
      <c r="K495" s="151"/>
      <c r="L495" s="151"/>
    </row>
    <row r="496" ht="21" spans="2:12">
      <c r="B496" s="148"/>
      <c r="C496" s="149"/>
      <c r="D496" s="171"/>
      <c r="E496" s="172"/>
      <c r="F496" s="150"/>
      <c r="G496" s="151"/>
      <c r="H496" s="151"/>
      <c r="I496" s="151"/>
      <c r="J496" s="151"/>
      <c r="K496" s="151"/>
      <c r="L496" s="151"/>
    </row>
    <row r="497" ht="21" spans="2:12">
      <c r="B497" s="148"/>
      <c r="C497" s="149"/>
      <c r="D497" s="171"/>
      <c r="E497" s="172"/>
      <c r="F497" s="150"/>
      <c r="G497" s="151"/>
      <c r="H497" s="151"/>
      <c r="I497" s="151"/>
      <c r="J497" s="151"/>
      <c r="K497" s="151"/>
      <c r="L497" s="151"/>
    </row>
    <row r="498" ht="21" spans="2:12">
      <c r="B498" s="148"/>
      <c r="C498" s="149"/>
      <c r="D498" s="171"/>
      <c r="E498" s="172"/>
      <c r="F498" s="150"/>
      <c r="G498" s="151"/>
      <c r="H498" s="151"/>
      <c r="I498" s="151"/>
      <c r="J498" s="151"/>
      <c r="K498" s="151"/>
      <c r="L498" s="151"/>
    </row>
    <row r="499" ht="21" spans="2:12">
      <c r="B499" s="148"/>
      <c r="C499" s="149"/>
      <c r="D499" s="171"/>
      <c r="E499" s="172"/>
      <c r="F499" s="150"/>
      <c r="G499" s="151"/>
      <c r="H499" s="151"/>
      <c r="I499" s="151"/>
      <c r="J499" s="151"/>
      <c r="K499" s="151"/>
      <c r="L499" s="151"/>
    </row>
    <row r="500" ht="21" spans="2:12">
      <c r="B500" s="148"/>
      <c r="C500" s="149"/>
      <c r="D500" s="171"/>
      <c r="E500" s="172"/>
      <c r="F500" s="150"/>
      <c r="G500" s="151"/>
      <c r="H500" s="151"/>
      <c r="I500" s="151"/>
      <c r="J500" s="151"/>
      <c r="K500" s="151"/>
      <c r="L500" s="151"/>
    </row>
    <row r="501" ht="21" spans="2:12">
      <c r="B501" s="148"/>
      <c r="C501" s="149"/>
      <c r="D501" s="171"/>
      <c r="E501" s="172"/>
      <c r="F501" s="150"/>
      <c r="G501" s="151"/>
      <c r="H501" s="151"/>
      <c r="I501" s="151"/>
      <c r="J501" s="151"/>
      <c r="K501" s="151"/>
      <c r="L501" s="151"/>
    </row>
    <row r="502" ht="21" spans="2:12">
      <c r="B502" s="148"/>
      <c r="C502" s="149"/>
      <c r="D502" s="171"/>
      <c r="E502" s="172"/>
      <c r="F502" s="150"/>
      <c r="G502" s="151"/>
      <c r="H502" s="151"/>
      <c r="I502" s="151"/>
      <c r="J502" s="151"/>
      <c r="K502" s="151"/>
      <c r="L502" s="151"/>
    </row>
    <row r="503" ht="21" spans="2:12">
      <c r="B503" s="148"/>
      <c r="C503" s="149"/>
      <c r="D503" s="171"/>
      <c r="E503" s="172"/>
      <c r="F503" s="150"/>
      <c r="G503" s="151"/>
      <c r="H503" s="151"/>
      <c r="I503" s="151"/>
      <c r="J503" s="151"/>
      <c r="K503" s="151"/>
      <c r="L503" s="151"/>
    </row>
    <row r="504" ht="21" spans="2:12">
      <c r="B504" s="148"/>
      <c r="C504" s="149"/>
      <c r="D504" s="171"/>
      <c r="E504" s="172"/>
      <c r="F504" s="150"/>
      <c r="G504" s="151"/>
      <c r="H504" s="151"/>
      <c r="I504" s="151"/>
      <c r="J504" s="151"/>
      <c r="K504" s="151"/>
      <c r="L504" s="151"/>
    </row>
    <row r="505" ht="21" spans="2:12">
      <c r="B505" s="148"/>
      <c r="C505" s="149"/>
      <c r="D505" s="171"/>
      <c r="E505" s="172"/>
      <c r="F505" s="150"/>
      <c r="G505" s="151"/>
      <c r="H505" s="151"/>
      <c r="I505" s="151"/>
      <c r="J505" s="151"/>
      <c r="K505" s="151"/>
      <c r="L505" s="151"/>
    </row>
    <row r="506" ht="21" spans="2:12">
      <c r="B506" s="148"/>
      <c r="C506" s="149"/>
      <c r="D506" s="171"/>
      <c r="E506" s="172"/>
      <c r="F506" s="150"/>
      <c r="G506" s="151"/>
      <c r="H506" s="151"/>
      <c r="I506" s="151"/>
      <c r="J506" s="151"/>
      <c r="K506" s="151"/>
      <c r="L506" s="151"/>
    </row>
    <row r="507" ht="21" spans="2:12">
      <c r="B507" s="148"/>
      <c r="C507" s="149"/>
      <c r="D507" s="171"/>
      <c r="E507" s="172"/>
      <c r="F507" s="150"/>
      <c r="G507" s="151"/>
      <c r="H507" s="151"/>
      <c r="I507" s="151"/>
      <c r="J507" s="151"/>
      <c r="K507" s="151"/>
      <c r="L507" s="151"/>
    </row>
    <row r="508" ht="21" spans="2:12">
      <c r="B508" s="148"/>
      <c r="C508" s="149"/>
      <c r="D508" s="171"/>
      <c r="E508" s="172"/>
      <c r="F508" s="150"/>
      <c r="G508" s="151"/>
      <c r="H508" s="151"/>
      <c r="I508" s="151"/>
      <c r="J508" s="151"/>
      <c r="K508" s="151"/>
      <c r="L508" s="151"/>
    </row>
    <row r="509" ht="21" spans="2:12">
      <c r="B509" s="148"/>
      <c r="C509" s="149"/>
      <c r="D509" s="171"/>
      <c r="E509" s="172"/>
      <c r="F509" s="150"/>
      <c r="G509" s="151"/>
      <c r="H509" s="151"/>
      <c r="I509" s="151"/>
      <c r="J509" s="151"/>
      <c r="K509" s="151"/>
      <c r="L509" s="151"/>
    </row>
    <row r="510" ht="21" spans="2:12">
      <c r="B510" s="148"/>
      <c r="C510" s="149"/>
      <c r="D510" s="171"/>
      <c r="E510" s="172"/>
      <c r="F510" s="150"/>
      <c r="G510" s="151"/>
      <c r="H510" s="151"/>
      <c r="I510" s="151"/>
      <c r="J510" s="151"/>
      <c r="K510" s="151"/>
      <c r="L510" s="151"/>
    </row>
    <row r="511" ht="21" spans="2:12">
      <c r="B511" s="148"/>
      <c r="C511" s="149"/>
      <c r="D511" s="171"/>
      <c r="E511" s="172"/>
      <c r="F511" s="150"/>
      <c r="G511" s="151"/>
      <c r="H511" s="151"/>
      <c r="I511" s="151"/>
      <c r="J511" s="151"/>
      <c r="K511" s="151"/>
      <c r="L511" s="151"/>
    </row>
    <row r="512" ht="21" spans="2:12">
      <c r="B512" s="148"/>
      <c r="C512" s="149"/>
      <c r="D512" s="171"/>
      <c r="E512" s="172"/>
      <c r="F512" s="150"/>
      <c r="G512" s="151"/>
      <c r="H512" s="151"/>
      <c r="I512" s="151"/>
      <c r="J512" s="151"/>
      <c r="K512" s="151"/>
      <c r="L512" s="151"/>
    </row>
    <row r="513" ht="21" spans="2:12">
      <c r="B513" s="148"/>
      <c r="C513" s="149"/>
      <c r="D513" s="171"/>
      <c r="E513" s="172"/>
      <c r="F513" s="150"/>
      <c r="G513" s="151"/>
      <c r="H513" s="151"/>
      <c r="I513" s="151"/>
      <c r="J513" s="151"/>
      <c r="K513" s="151"/>
      <c r="L513" s="151"/>
    </row>
    <row r="514" ht="21" spans="2:12">
      <c r="B514" s="148"/>
      <c r="C514" s="149"/>
      <c r="D514" s="171"/>
      <c r="E514" s="172"/>
      <c r="F514" s="150"/>
      <c r="G514" s="151"/>
      <c r="H514" s="151"/>
      <c r="I514" s="151"/>
      <c r="J514" s="151"/>
      <c r="K514" s="151"/>
      <c r="L514" s="151"/>
    </row>
    <row r="515" ht="21" spans="2:12">
      <c r="B515" s="148"/>
      <c r="C515" s="149"/>
      <c r="D515" s="171"/>
      <c r="E515" s="172"/>
      <c r="F515" s="150"/>
      <c r="G515" s="151"/>
      <c r="H515" s="151"/>
      <c r="I515" s="151"/>
      <c r="J515" s="151"/>
      <c r="K515" s="151"/>
      <c r="L515" s="151"/>
    </row>
    <row r="516" ht="21" spans="2:12">
      <c r="B516" s="148"/>
      <c r="C516" s="149"/>
      <c r="D516" s="171"/>
      <c r="E516" s="172"/>
      <c r="F516" s="150"/>
      <c r="G516" s="151"/>
      <c r="H516" s="151"/>
      <c r="I516" s="151"/>
      <c r="J516" s="151"/>
      <c r="K516" s="151"/>
      <c r="L516" s="151"/>
    </row>
    <row r="517" ht="21" spans="2:12">
      <c r="B517" s="148"/>
      <c r="C517" s="149"/>
      <c r="D517" s="171"/>
      <c r="E517" s="172"/>
      <c r="F517" s="150"/>
      <c r="G517" s="151"/>
      <c r="H517" s="151"/>
      <c r="I517" s="151"/>
      <c r="J517" s="151"/>
      <c r="K517" s="151"/>
      <c r="L517" s="151"/>
    </row>
    <row r="518" ht="21" spans="2:12">
      <c r="B518" s="148"/>
      <c r="C518" s="149"/>
      <c r="D518" s="171"/>
      <c r="E518" s="172"/>
      <c r="F518" s="150"/>
      <c r="G518" s="151"/>
      <c r="H518" s="151"/>
      <c r="I518" s="151"/>
      <c r="J518" s="151"/>
      <c r="K518" s="151"/>
      <c r="L518" s="151"/>
    </row>
    <row r="519" ht="21" spans="2:12">
      <c r="B519" s="148"/>
      <c r="C519" s="149"/>
      <c r="D519" s="171"/>
      <c r="E519" s="172"/>
      <c r="F519" s="150"/>
      <c r="G519" s="151"/>
      <c r="H519" s="151"/>
      <c r="I519" s="151"/>
      <c r="J519" s="151"/>
      <c r="K519" s="151"/>
      <c r="L519" s="151"/>
    </row>
    <row r="520" ht="21" spans="2:12">
      <c r="B520" s="148"/>
      <c r="C520" s="149"/>
      <c r="D520" s="171"/>
      <c r="E520" s="172"/>
      <c r="F520" s="150"/>
      <c r="G520" s="151"/>
      <c r="H520" s="151"/>
      <c r="I520" s="151"/>
      <c r="J520" s="151"/>
      <c r="K520" s="151"/>
      <c r="L520" s="151"/>
    </row>
  </sheetData>
  <mergeCells count="5">
    <mergeCell ref="B4:L4"/>
    <mergeCell ref="B126:L126"/>
    <mergeCell ref="B160:L160"/>
    <mergeCell ref="B188:L188"/>
    <mergeCell ref="B262:L262"/>
  </mergeCells>
  <printOptions horizontalCentered="1"/>
  <pageMargins left="0.118110236220472" right="0.118110236220472" top="0.15748031496063" bottom="0.15748031496063" header="0.31496062992126" footer="0.31496062992126"/>
  <pageSetup paperSize="9" scale="97" fitToHeight="3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B2:Q355"/>
  <sheetViews>
    <sheetView topLeftCell="A22" workbookViewId="0">
      <selection activeCell="D15" sqref="D15"/>
    </sheetView>
  </sheetViews>
  <sheetFormatPr defaultColWidth="9.14285714285714" defaultRowHeight="18.75"/>
  <cols>
    <col min="1" max="1" width="8.71428571428571" style="3" customWidth="1"/>
    <col min="2" max="2" width="7.71428571428571" style="4" customWidth="1"/>
    <col min="3" max="3" width="24.5714285714286" style="4" customWidth="1"/>
    <col min="4" max="4" width="20.8571428571429" style="4" customWidth="1"/>
    <col min="5" max="5" width="20.5714285714286" style="4" customWidth="1"/>
    <col min="6" max="6" width="9.57142857142857" style="4" hidden="1" customWidth="1"/>
    <col min="7" max="7" width="13.5714285714286" style="5" customWidth="1"/>
    <col min="8" max="8" width="15.7142857142857" style="5" customWidth="1"/>
    <col min="9" max="9" width="10.7142857142857" style="4" hidden="1" customWidth="1"/>
    <col min="10" max="10" width="13" style="4" customWidth="1"/>
    <col min="11" max="11" width="14.4285714285714" style="3" customWidth="1"/>
    <col min="12" max="12" width="13.5714285714286" style="3" customWidth="1"/>
    <col min="13" max="13" width="16.1428571428571" style="3" customWidth="1"/>
    <col min="14" max="14" width="9.14285714285714" style="3"/>
    <col min="15" max="15" width="12.8571428571429" style="3" customWidth="1"/>
    <col min="16" max="16" width="11.5714285714286" style="3" customWidth="1"/>
    <col min="17" max="17" width="13.4285714285714" style="3" customWidth="1"/>
    <col min="18" max="19" width="9.14285714285714" style="3"/>
    <col min="20" max="20" width="12.8571428571429" style="3" customWidth="1"/>
    <col min="21" max="16384" width="9.14285714285714" style="3"/>
  </cols>
  <sheetData>
    <row r="2" ht="21" spans="2:5">
      <c r="B2" s="6"/>
      <c r="C2" s="6"/>
      <c r="D2" s="7"/>
      <c r="E2" s="8"/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s="1" customFormat="1" spans="2:10">
      <c r="B4" s="11" t="s">
        <v>1017</v>
      </c>
      <c r="C4" s="12"/>
      <c r="D4" s="12"/>
      <c r="E4" s="12"/>
      <c r="F4" s="12"/>
      <c r="G4" s="12"/>
      <c r="H4" s="12"/>
      <c r="I4" s="12"/>
      <c r="J4" s="36"/>
    </row>
    <row r="5" ht="21" spans="2:13">
      <c r="B5" s="15"/>
      <c r="C5" s="88"/>
      <c r="D5" s="15"/>
      <c r="E5" s="15"/>
      <c r="F5" s="89"/>
      <c r="G5" s="90"/>
      <c r="H5" s="91"/>
      <c r="I5" s="91"/>
      <c r="J5" s="100"/>
      <c r="K5" s="101"/>
      <c r="L5" s="101"/>
      <c r="M5" s="101"/>
    </row>
    <row r="6" ht="21" spans="2:10">
      <c r="B6" s="15"/>
      <c r="C6" s="88"/>
      <c r="D6" s="15"/>
      <c r="E6" s="15"/>
      <c r="F6" s="89"/>
      <c r="G6" s="92"/>
      <c r="H6" s="16"/>
      <c r="I6" s="9"/>
      <c r="J6" s="9"/>
    </row>
    <row r="7" ht="21" spans="2:12">
      <c r="B7" s="15"/>
      <c r="C7" s="13"/>
      <c r="D7" s="15"/>
      <c r="E7" s="93"/>
      <c r="F7" s="9"/>
      <c r="G7" s="90"/>
      <c r="H7" s="91"/>
      <c r="I7" s="91"/>
      <c r="J7" s="100"/>
      <c r="K7" s="101"/>
      <c r="L7" s="101"/>
    </row>
    <row r="8" ht="21" spans="2:13">
      <c r="B8" s="15"/>
      <c r="C8" s="13"/>
      <c r="D8" s="15"/>
      <c r="E8" s="93"/>
      <c r="F8" s="13"/>
      <c r="G8" s="90"/>
      <c r="H8" s="91"/>
      <c r="I8" s="91"/>
      <c r="J8" s="100"/>
      <c r="K8" s="101"/>
      <c r="L8" s="101"/>
      <c r="M8" s="101"/>
    </row>
    <row r="9" ht="21" spans="2:12">
      <c r="B9" s="15"/>
      <c r="C9" s="13"/>
      <c r="D9" s="15"/>
      <c r="E9" s="93"/>
      <c r="F9" s="9"/>
      <c r="G9" s="90"/>
      <c r="H9" s="91"/>
      <c r="I9" s="91"/>
      <c r="J9" s="100"/>
      <c r="K9" s="101"/>
      <c r="L9" s="101"/>
    </row>
    <row r="10" ht="21" spans="2:12">
      <c r="B10" s="15"/>
      <c r="C10" s="13"/>
      <c r="D10" s="15"/>
      <c r="E10" s="93"/>
      <c r="F10" s="9"/>
      <c r="G10" s="90"/>
      <c r="H10" s="91"/>
      <c r="I10" s="91"/>
      <c r="J10" s="100"/>
      <c r="K10" s="101"/>
      <c r="L10" s="101"/>
    </row>
    <row r="11" ht="21" spans="2:13">
      <c r="B11" s="15"/>
      <c r="C11" s="13"/>
      <c r="D11" s="15"/>
      <c r="E11" s="94"/>
      <c r="F11" s="9"/>
      <c r="G11" s="90"/>
      <c r="H11" s="91"/>
      <c r="I11" s="91"/>
      <c r="J11" s="100"/>
      <c r="K11" s="101"/>
      <c r="L11" s="101"/>
      <c r="M11" s="101"/>
    </row>
    <row r="12" ht="21" spans="2:10">
      <c r="B12" s="15"/>
      <c r="C12" s="13"/>
      <c r="D12" s="15"/>
      <c r="E12" s="94"/>
      <c r="F12" s="36"/>
      <c r="G12" s="92"/>
      <c r="H12" s="9"/>
      <c r="I12" s="9"/>
      <c r="J12" s="9"/>
    </row>
    <row r="13" ht="21" spans="2:10">
      <c r="B13" s="15"/>
      <c r="C13" s="13"/>
      <c r="D13" s="15"/>
      <c r="E13" s="93"/>
      <c r="F13" s="36"/>
      <c r="G13" s="90"/>
      <c r="H13" s="9"/>
      <c r="I13" s="9"/>
      <c r="J13" s="9"/>
    </row>
    <row r="14" ht="21" spans="2:10">
      <c r="B14" s="15"/>
      <c r="C14" s="13"/>
      <c r="D14" s="15"/>
      <c r="E14" s="93"/>
      <c r="F14" s="36"/>
      <c r="G14" s="90"/>
      <c r="H14" s="9"/>
      <c r="I14" s="9"/>
      <c r="J14" s="9"/>
    </row>
    <row r="15" ht="21" spans="2:10">
      <c r="B15" s="15"/>
      <c r="C15" s="13"/>
      <c r="D15" s="15"/>
      <c r="E15" s="93"/>
      <c r="F15" s="36"/>
      <c r="G15" s="90"/>
      <c r="H15" s="9"/>
      <c r="I15" s="9"/>
      <c r="J15" s="9"/>
    </row>
    <row r="16" ht="21" spans="2:10">
      <c r="B16" s="15"/>
      <c r="C16" s="13"/>
      <c r="D16" s="15"/>
      <c r="E16" s="93"/>
      <c r="F16" s="36"/>
      <c r="G16" s="90"/>
      <c r="H16" s="9"/>
      <c r="I16" s="9"/>
      <c r="J16" s="9"/>
    </row>
    <row r="17" ht="21" spans="2:10">
      <c r="B17" s="15"/>
      <c r="C17" s="13"/>
      <c r="D17" s="15"/>
      <c r="E17" s="93"/>
      <c r="F17" s="36"/>
      <c r="G17" s="90"/>
      <c r="H17" s="9"/>
      <c r="I17" s="9"/>
      <c r="J17" s="9"/>
    </row>
    <row r="18" ht="21" spans="2:10">
      <c r="B18" s="15"/>
      <c r="C18" s="13"/>
      <c r="D18" s="15"/>
      <c r="E18" s="95"/>
      <c r="F18" s="36"/>
      <c r="G18" s="92"/>
      <c r="H18" s="9"/>
      <c r="I18" s="9"/>
      <c r="J18" s="9"/>
    </row>
    <row r="19" ht="21" spans="2:10">
      <c r="B19" s="9"/>
      <c r="C19" s="21"/>
      <c r="D19" s="9"/>
      <c r="E19" s="96"/>
      <c r="F19" s="9"/>
      <c r="G19" s="97"/>
      <c r="H19" s="9"/>
      <c r="I19" s="9"/>
      <c r="J19" s="9"/>
    </row>
    <row r="20" ht="21" spans="2:10">
      <c r="B20" s="98"/>
      <c r="C20" s="83"/>
      <c r="D20" s="98"/>
      <c r="E20" s="98"/>
      <c r="F20" s="98"/>
      <c r="G20" s="99"/>
      <c r="H20" s="98"/>
      <c r="I20" s="98"/>
      <c r="J20" s="98"/>
    </row>
    <row r="21" ht="21" spans="2:10">
      <c r="B21" s="98"/>
      <c r="C21" s="83"/>
      <c r="D21" s="98"/>
      <c r="E21" s="98"/>
      <c r="F21" s="98"/>
      <c r="G21" s="99"/>
      <c r="H21" s="98"/>
      <c r="I21" s="98"/>
      <c r="J21" s="98"/>
    </row>
    <row r="22" ht="21" spans="2:10">
      <c r="B22" s="98"/>
      <c r="C22" s="83"/>
      <c r="D22" s="98"/>
      <c r="E22" s="98"/>
      <c r="F22" s="98"/>
      <c r="G22" s="99"/>
      <c r="H22" s="98"/>
      <c r="I22" s="98"/>
      <c r="J22" s="98"/>
    </row>
    <row r="23" ht="21" spans="2:10">
      <c r="B23" s="98"/>
      <c r="C23" s="83"/>
      <c r="D23" s="98"/>
      <c r="E23" s="98"/>
      <c r="F23" s="98"/>
      <c r="G23" s="99"/>
      <c r="H23" s="98"/>
      <c r="I23" s="98"/>
      <c r="J23" s="98"/>
    </row>
    <row r="24" ht="21" spans="2:10">
      <c r="B24" s="98"/>
      <c r="C24" s="83"/>
      <c r="D24" s="98"/>
      <c r="E24" s="98"/>
      <c r="F24" s="98"/>
      <c r="G24" s="99"/>
      <c r="H24" s="98"/>
      <c r="I24" s="98"/>
      <c r="J24" s="98"/>
    </row>
    <row r="25" ht="21" spans="2:10">
      <c r="B25" s="98"/>
      <c r="C25" s="83"/>
      <c r="D25" s="98"/>
      <c r="E25" s="98"/>
      <c r="F25" s="98"/>
      <c r="G25" s="99"/>
      <c r="H25" s="98"/>
      <c r="I25" s="98"/>
      <c r="J25" s="98"/>
    </row>
    <row r="26" ht="21" spans="2:10">
      <c r="B26" s="98"/>
      <c r="C26" s="83"/>
      <c r="D26" s="98"/>
      <c r="E26" s="98"/>
      <c r="F26" s="98"/>
      <c r="G26" s="99"/>
      <c r="H26" s="98"/>
      <c r="I26" s="98"/>
      <c r="J26" s="98"/>
    </row>
    <row r="27" ht="21" spans="2:10">
      <c r="B27" s="98"/>
      <c r="C27" s="83"/>
      <c r="D27" s="98"/>
      <c r="E27" s="98"/>
      <c r="F27" s="98"/>
      <c r="G27" s="99"/>
      <c r="H27" s="98"/>
      <c r="I27" s="98"/>
      <c r="J27" s="98"/>
    </row>
    <row r="28" ht="21" spans="2:10">
      <c r="B28" s="98"/>
      <c r="C28" s="83"/>
      <c r="D28" s="98"/>
      <c r="E28" s="98"/>
      <c r="F28" s="98"/>
      <c r="G28" s="99"/>
      <c r="H28" s="98"/>
      <c r="I28" s="98"/>
      <c r="J28" s="98"/>
    </row>
    <row r="29" ht="21" spans="2:10">
      <c r="B29" s="98"/>
      <c r="C29" s="83"/>
      <c r="D29" s="98"/>
      <c r="E29" s="98"/>
      <c r="F29" s="98"/>
      <c r="G29" s="99"/>
      <c r="H29" s="98"/>
      <c r="I29" s="98"/>
      <c r="J29" s="98"/>
    </row>
    <row r="30" ht="21" spans="2:10">
      <c r="B30" s="98"/>
      <c r="C30" s="83"/>
      <c r="D30" s="98"/>
      <c r="E30" s="98"/>
      <c r="F30" s="98"/>
      <c r="G30" s="99"/>
      <c r="H30" s="98"/>
      <c r="I30" s="98"/>
      <c r="J30" s="98"/>
    </row>
    <row r="31" ht="21" spans="2:10">
      <c r="B31" s="98"/>
      <c r="C31" s="83"/>
      <c r="D31" s="98"/>
      <c r="E31" s="98"/>
      <c r="F31" s="98"/>
      <c r="G31" s="99"/>
      <c r="H31" s="98"/>
      <c r="I31" s="98"/>
      <c r="J31" s="98"/>
    </row>
    <row r="32" ht="21" spans="2:10">
      <c r="B32" s="98"/>
      <c r="C32" s="83"/>
      <c r="D32" s="98"/>
      <c r="E32" s="98"/>
      <c r="F32" s="98"/>
      <c r="G32" s="99"/>
      <c r="H32" s="98"/>
      <c r="I32" s="98"/>
      <c r="J32" s="98"/>
    </row>
    <row r="33" ht="21" spans="2:10">
      <c r="B33" s="98"/>
      <c r="C33" s="83"/>
      <c r="D33" s="98"/>
      <c r="E33" s="98"/>
      <c r="F33" s="98"/>
      <c r="G33" s="99"/>
      <c r="H33" s="98"/>
      <c r="I33" s="98"/>
      <c r="J33" s="98"/>
    </row>
    <row r="34" ht="21" spans="2:10">
      <c r="B34" s="98"/>
      <c r="C34" s="83"/>
      <c r="D34" s="98"/>
      <c r="E34" s="98"/>
      <c r="F34" s="98"/>
      <c r="G34" s="99"/>
      <c r="H34" s="98"/>
      <c r="I34" s="98"/>
      <c r="J34" s="98"/>
    </row>
    <row r="35" ht="21" spans="2:10">
      <c r="B35" s="98"/>
      <c r="C35" s="83"/>
      <c r="D35" s="98"/>
      <c r="E35" s="98"/>
      <c r="F35" s="98"/>
      <c r="G35" s="99"/>
      <c r="H35" s="98"/>
      <c r="I35" s="98"/>
      <c r="J35" s="98"/>
    </row>
    <row r="36" ht="21" spans="2:10">
      <c r="B36" s="98"/>
      <c r="C36" s="83"/>
      <c r="D36" s="98"/>
      <c r="E36" s="98"/>
      <c r="F36" s="98"/>
      <c r="G36" s="99"/>
      <c r="H36" s="98"/>
      <c r="I36" s="98"/>
      <c r="J36" s="98"/>
    </row>
    <row r="37" ht="21" spans="2:10">
      <c r="B37" s="98"/>
      <c r="C37" s="83"/>
      <c r="D37" s="98"/>
      <c r="E37" s="98"/>
      <c r="F37" s="98"/>
      <c r="G37" s="99"/>
      <c r="H37" s="98"/>
      <c r="I37" s="98"/>
      <c r="J37" s="98"/>
    </row>
    <row r="38" ht="21" spans="2:10">
      <c r="B38" s="98"/>
      <c r="C38" s="83"/>
      <c r="D38" s="98"/>
      <c r="E38" s="98"/>
      <c r="F38" s="98"/>
      <c r="G38" s="99"/>
      <c r="H38" s="98"/>
      <c r="I38" s="98"/>
      <c r="J38" s="98"/>
    </row>
    <row r="39" ht="21" spans="2:10">
      <c r="B39" s="98"/>
      <c r="C39" s="83"/>
      <c r="D39" s="98"/>
      <c r="E39" s="98"/>
      <c r="F39" s="98"/>
      <c r="G39" s="99"/>
      <c r="H39" s="98"/>
      <c r="I39" s="98"/>
      <c r="J39" s="98"/>
    </row>
    <row r="40" ht="21" spans="2:10">
      <c r="B40" s="98"/>
      <c r="C40" s="83"/>
      <c r="D40" s="98"/>
      <c r="E40" s="98"/>
      <c r="F40" s="98"/>
      <c r="G40" s="99"/>
      <c r="H40" s="98"/>
      <c r="I40" s="98"/>
      <c r="J40" s="98"/>
    </row>
    <row r="41" ht="21" spans="2:10">
      <c r="B41" s="98"/>
      <c r="C41" s="83"/>
      <c r="D41" s="98"/>
      <c r="E41" s="98"/>
      <c r="F41" s="98"/>
      <c r="G41" s="99"/>
      <c r="H41" s="98"/>
      <c r="I41" s="98"/>
      <c r="J41" s="98"/>
    </row>
    <row r="42" ht="21" spans="2:10">
      <c r="B42" s="98"/>
      <c r="C42" s="83"/>
      <c r="D42" s="98"/>
      <c r="E42" s="98"/>
      <c r="F42" s="98"/>
      <c r="G42" s="99"/>
      <c r="H42" s="98"/>
      <c r="I42" s="98"/>
      <c r="J42" s="98"/>
    </row>
    <row r="43" ht="21" spans="2:10">
      <c r="B43" s="98"/>
      <c r="C43" s="83"/>
      <c r="D43" s="98"/>
      <c r="E43" s="98"/>
      <c r="F43" s="98"/>
      <c r="G43" s="99"/>
      <c r="H43" s="98"/>
      <c r="I43" s="98"/>
      <c r="J43" s="98"/>
    </row>
    <row r="44" ht="21" spans="2:10">
      <c r="B44" s="98"/>
      <c r="C44" s="83"/>
      <c r="D44" s="98"/>
      <c r="E44" s="98"/>
      <c r="F44" s="98"/>
      <c r="G44" s="99"/>
      <c r="H44" s="98"/>
      <c r="I44" s="98"/>
      <c r="J44" s="98"/>
    </row>
    <row r="45" ht="21" spans="2:10">
      <c r="B45" s="98"/>
      <c r="C45" s="83"/>
      <c r="D45" s="98"/>
      <c r="E45" s="98"/>
      <c r="F45" s="98"/>
      <c r="G45" s="99"/>
      <c r="H45" s="98"/>
      <c r="I45" s="98"/>
      <c r="J45" s="98"/>
    </row>
    <row r="46" ht="21" spans="2:10">
      <c r="B46" s="98"/>
      <c r="C46" s="83"/>
      <c r="D46" s="98"/>
      <c r="E46" s="98"/>
      <c r="F46" s="98"/>
      <c r="G46" s="99"/>
      <c r="H46" s="98"/>
      <c r="I46" s="98"/>
      <c r="J46" s="98"/>
    </row>
    <row r="47" ht="21" spans="2:10">
      <c r="B47" s="98"/>
      <c r="C47" s="83"/>
      <c r="D47" s="98"/>
      <c r="E47" s="98"/>
      <c r="F47" s="98"/>
      <c r="G47" s="99"/>
      <c r="H47" s="98"/>
      <c r="I47" s="98"/>
      <c r="J47" s="98"/>
    </row>
    <row r="48" ht="21" spans="2:10">
      <c r="B48" s="98"/>
      <c r="C48" s="83"/>
      <c r="D48" s="98"/>
      <c r="E48" s="98"/>
      <c r="F48" s="98"/>
      <c r="G48" s="99"/>
      <c r="H48" s="98"/>
      <c r="I48" s="98"/>
      <c r="J48" s="98"/>
    </row>
    <row r="49" ht="21" spans="2:10">
      <c r="B49" s="98"/>
      <c r="C49" s="83"/>
      <c r="D49" s="98"/>
      <c r="E49" s="98"/>
      <c r="F49" s="98"/>
      <c r="G49" s="99"/>
      <c r="H49" s="98"/>
      <c r="I49" s="98"/>
      <c r="J49" s="98"/>
    </row>
    <row r="50" ht="21" spans="2:10">
      <c r="B50" s="98"/>
      <c r="C50" s="83"/>
      <c r="D50" s="98"/>
      <c r="E50" s="98"/>
      <c r="F50" s="98"/>
      <c r="G50" s="99"/>
      <c r="H50" s="98"/>
      <c r="I50" s="98"/>
      <c r="J50" s="98"/>
    </row>
    <row r="51" ht="21" spans="2:10">
      <c r="B51" s="98"/>
      <c r="C51" s="83"/>
      <c r="D51" s="98"/>
      <c r="E51" s="98"/>
      <c r="F51" s="98"/>
      <c r="G51" s="99"/>
      <c r="H51" s="98"/>
      <c r="I51" s="98"/>
      <c r="J51" s="98"/>
    </row>
    <row r="52" ht="21" spans="2:10">
      <c r="B52" s="98"/>
      <c r="C52" s="83"/>
      <c r="D52" s="98"/>
      <c r="E52" s="98"/>
      <c r="F52" s="98"/>
      <c r="G52" s="99"/>
      <c r="H52" s="98"/>
      <c r="I52" s="98"/>
      <c r="J52" s="98"/>
    </row>
    <row r="53" ht="21" spans="2:10">
      <c r="B53" s="98"/>
      <c r="C53" s="83"/>
      <c r="D53" s="98"/>
      <c r="E53" s="98"/>
      <c r="F53" s="98"/>
      <c r="G53" s="99"/>
      <c r="H53" s="98"/>
      <c r="I53" s="98"/>
      <c r="J53" s="98"/>
    </row>
    <row r="54" ht="21" spans="2:10">
      <c r="B54" s="98"/>
      <c r="C54" s="83"/>
      <c r="D54" s="98"/>
      <c r="E54" s="98"/>
      <c r="F54" s="98"/>
      <c r="G54" s="99"/>
      <c r="H54" s="98"/>
      <c r="I54" s="98"/>
      <c r="J54" s="98"/>
    </row>
    <row r="55" ht="21" spans="2:10">
      <c r="B55" s="98"/>
      <c r="C55" s="83"/>
      <c r="D55" s="98"/>
      <c r="E55" s="98"/>
      <c r="F55" s="98"/>
      <c r="G55" s="99"/>
      <c r="H55" s="98"/>
      <c r="I55" s="98"/>
      <c r="J55" s="98"/>
    </row>
    <row r="56" ht="21" spans="2:10">
      <c r="B56" s="98"/>
      <c r="C56" s="83"/>
      <c r="D56" s="98"/>
      <c r="E56" s="98"/>
      <c r="F56" s="98"/>
      <c r="G56" s="99"/>
      <c r="H56" s="98"/>
      <c r="I56" s="98"/>
      <c r="J56" s="98"/>
    </row>
    <row r="57" ht="21" spans="2:10">
      <c r="B57" s="98"/>
      <c r="C57" s="83"/>
      <c r="D57" s="98"/>
      <c r="E57" s="98"/>
      <c r="F57" s="98"/>
      <c r="G57" s="99"/>
      <c r="H57" s="98"/>
      <c r="I57" s="98"/>
      <c r="J57" s="98"/>
    </row>
    <row r="58" ht="21" spans="2:10">
      <c r="B58" s="98"/>
      <c r="C58" s="83"/>
      <c r="D58" s="98"/>
      <c r="E58" s="98"/>
      <c r="F58" s="98"/>
      <c r="G58" s="99"/>
      <c r="H58" s="98"/>
      <c r="I58" s="98"/>
      <c r="J58" s="98"/>
    </row>
    <row r="59" ht="21" spans="2:10">
      <c r="B59" s="98"/>
      <c r="C59" s="83"/>
      <c r="D59" s="98"/>
      <c r="E59" s="98"/>
      <c r="F59" s="98"/>
      <c r="G59" s="99"/>
      <c r="H59" s="98"/>
      <c r="I59" s="98"/>
      <c r="J59" s="98"/>
    </row>
    <row r="60" ht="21" spans="2:10">
      <c r="B60" s="98"/>
      <c r="C60" s="83"/>
      <c r="D60" s="98"/>
      <c r="E60" s="98"/>
      <c r="F60" s="98"/>
      <c r="G60" s="99"/>
      <c r="H60" s="98"/>
      <c r="I60" s="98"/>
      <c r="J60" s="98"/>
    </row>
    <row r="61" ht="21" spans="2:10">
      <c r="B61" s="98"/>
      <c r="C61" s="83"/>
      <c r="D61" s="98"/>
      <c r="E61" s="98"/>
      <c r="F61" s="98"/>
      <c r="G61" s="99"/>
      <c r="H61" s="98"/>
      <c r="I61" s="98"/>
      <c r="J61" s="98"/>
    </row>
    <row r="62" ht="21" spans="2:10">
      <c r="B62" s="98"/>
      <c r="C62" s="83"/>
      <c r="D62" s="98"/>
      <c r="E62" s="98"/>
      <c r="F62" s="98"/>
      <c r="G62" s="99"/>
      <c r="H62" s="98"/>
      <c r="I62" s="98"/>
      <c r="J62" s="98"/>
    </row>
    <row r="63" ht="21" spans="2:10">
      <c r="B63" s="98"/>
      <c r="C63" s="83"/>
      <c r="D63" s="98"/>
      <c r="E63" s="98"/>
      <c r="F63" s="98"/>
      <c r="G63" s="99"/>
      <c r="H63" s="98"/>
      <c r="I63" s="98"/>
      <c r="J63" s="98"/>
    </row>
    <row r="64" ht="21" spans="2:10">
      <c r="B64" s="98"/>
      <c r="C64" s="83"/>
      <c r="D64" s="98"/>
      <c r="E64" s="98"/>
      <c r="F64" s="98"/>
      <c r="G64" s="99"/>
      <c r="H64" s="98"/>
      <c r="I64" s="98"/>
      <c r="J64" s="98"/>
    </row>
    <row r="65" ht="21" spans="2:10">
      <c r="B65" s="98"/>
      <c r="C65" s="83"/>
      <c r="D65" s="98"/>
      <c r="E65" s="98"/>
      <c r="F65" s="98"/>
      <c r="G65" s="99"/>
      <c r="H65" s="98"/>
      <c r="I65" s="98"/>
      <c r="J65" s="98"/>
    </row>
    <row r="66" ht="21" spans="2:10">
      <c r="B66" s="98"/>
      <c r="C66" s="83"/>
      <c r="D66" s="98"/>
      <c r="E66" s="98"/>
      <c r="F66" s="98"/>
      <c r="G66" s="99"/>
      <c r="H66" s="98"/>
      <c r="I66" s="98"/>
      <c r="J66" s="98"/>
    </row>
    <row r="67" ht="21" spans="2:10">
      <c r="B67" s="98"/>
      <c r="C67" s="83"/>
      <c r="D67" s="98"/>
      <c r="E67" s="98"/>
      <c r="F67" s="98"/>
      <c r="G67" s="99"/>
      <c r="H67" s="98"/>
      <c r="I67" s="98"/>
      <c r="J67" s="98"/>
    </row>
    <row r="68" ht="21" spans="2:10">
      <c r="B68" s="98"/>
      <c r="C68" s="83"/>
      <c r="D68" s="98"/>
      <c r="E68" s="98"/>
      <c r="F68" s="98"/>
      <c r="G68" s="99"/>
      <c r="H68" s="98"/>
      <c r="I68" s="98"/>
      <c r="J68" s="98"/>
    </row>
    <row r="69" ht="21" spans="2:10">
      <c r="B69" s="98"/>
      <c r="C69" s="83"/>
      <c r="D69" s="98"/>
      <c r="E69" s="98"/>
      <c r="F69" s="98"/>
      <c r="G69" s="99"/>
      <c r="H69" s="98"/>
      <c r="I69" s="98"/>
      <c r="J69" s="98"/>
    </row>
    <row r="70" ht="21" spans="2:10">
      <c r="B70" s="98"/>
      <c r="C70" s="83"/>
      <c r="D70" s="98"/>
      <c r="E70" s="98"/>
      <c r="F70" s="98"/>
      <c r="G70" s="99"/>
      <c r="H70" s="98"/>
      <c r="I70" s="98"/>
      <c r="J70" s="98"/>
    </row>
    <row r="71" ht="21" spans="2:10">
      <c r="B71" s="98"/>
      <c r="C71" s="83"/>
      <c r="D71" s="98"/>
      <c r="E71" s="98"/>
      <c r="F71" s="98"/>
      <c r="G71" s="99"/>
      <c r="H71" s="98"/>
      <c r="I71" s="98"/>
      <c r="J71" s="98"/>
    </row>
    <row r="72" ht="21" spans="2:10">
      <c r="B72" s="98"/>
      <c r="C72" s="83"/>
      <c r="D72" s="98"/>
      <c r="E72" s="98"/>
      <c r="F72" s="98"/>
      <c r="G72" s="99"/>
      <c r="H72" s="98"/>
      <c r="I72" s="98"/>
      <c r="J72" s="98"/>
    </row>
    <row r="73" ht="21" spans="2:10">
      <c r="B73" s="98"/>
      <c r="C73" s="83"/>
      <c r="D73" s="98"/>
      <c r="E73" s="98"/>
      <c r="F73" s="98"/>
      <c r="G73" s="99"/>
      <c r="H73" s="98"/>
      <c r="I73" s="98"/>
      <c r="J73" s="98"/>
    </row>
    <row r="74" ht="21" spans="2:10">
      <c r="B74" s="98"/>
      <c r="C74" s="83"/>
      <c r="D74" s="98"/>
      <c r="E74" s="98"/>
      <c r="F74" s="98"/>
      <c r="G74" s="99"/>
      <c r="H74" s="98"/>
      <c r="I74" s="98"/>
      <c r="J74" s="98"/>
    </row>
    <row r="75" ht="21" spans="2:10">
      <c r="B75" s="98"/>
      <c r="C75" s="83"/>
      <c r="D75" s="98"/>
      <c r="E75" s="98"/>
      <c r="F75" s="98"/>
      <c r="G75" s="99"/>
      <c r="H75" s="98"/>
      <c r="I75" s="98"/>
      <c r="J75" s="98"/>
    </row>
    <row r="76" ht="21" spans="2:10">
      <c r="B76" s="98"/>
      <c r="C76" s="83"/>
      <c r="D76" s="98"/>
      <c r="E76" s="98"/>
      <c r="F76" s="98"/>
      <c r="G76" s="99"/>
      <c r="H76" s="98"/>
      <c r="I76" s="98"/>
      <c r="J76" s="98"/>
    </row>
    <row r="77" ht="21" spans="2:10">
      <c r="B77" s="98"/>
      <c r="C77" s="83"/>
      <c r="D77" s="98"/>
      <c r="E77" s="98"/>
      <c r="F77" s="98"/>
      <c r="G77" s="99"/>
      <c r="H77" s="98"/>
      <c r="I77" s="98"/>
      <c r="J77" s="98"/>
    </row>
    <row r="78" ht="21" spans="2:10">
      <c r="B78" s="98"/>
      <c r="C78" s="83"/>
      <c r="D78" s="98"/>
      <c r="E78" s="98"/>
      <c r="F78" s="98"/>
      <c r="G78" s="99"/>
      <c r="H78" s="98"/>
      <c r="I78" s="98"/>
      <c r="J78" s="98"/>
    </row>
    <row r="79" ht="21" spans="2:10">
      <c r="B79" s="98"/>
      <c r="C79" s="83"/>
      <c r="D79" s="98"/>
      <c r="E79" s="98"/>
      <c r="F79" s="98"/>
      <c r="G79" s="99"/>
      <c r="H79" s="98"/>
      <c r="I79" s="98"/>
      <c r="J79" s="98"/>
    </row>
    <row r="80" ht="21" spans="2:10">
      <c r="B80" s="98"/>
      <c r="C80" s="83"/>
      <c r="D80" s="98"/>
      <c r="E80" s="98"/>
      <c r="F80" s="98"/>
      <c r="G80" s="99"/>
      <c r="H80" s="98"/>
      <c r="I80" s="98"/>
      <c r="J80" s="98"/>
    </row>
    <row r="81" ht="21" spans="2:10">
      <c r="B81" s="98"/>
      <c r="C81" s="83"/>
      <c r="D81" s="98"/>
      <c r="E81" s="98"/>
      <c r="F81" s="98"/>
      <c r="G81" s="99"/>
      <c r="H81" s="98"/>
      <c r="I81" s="98"/>
      <c r="J81" s="98"/>
    </row>
    <row r="82" ht="21" spans="2:10">
      <c r="B82" s="98"/>
      <c r="C82" s="83"/>
      <c r="D82" s="98"/>
      <c r="E82" s="98"/>
      <c r="F82" s="98"/>
      <c r="G82" s="99"/>
      <c r="H82" s="98"/>
      <c r="I82" s="98"/>
      <c r="J82" s="98"/>
    </row>
    <row r="83" ht="21" spans="2:10">
      <c r="B83" s="98"/>
      <c r="C83" s="83"/>
      <c r="D83" s="98"/>
      <c r="E83" s="98"/>
      <c r="F83" s="98"/>
      <c r="G83" s="99"/>
      <c r="H83" s="98"/>
      <c r="I83" s="98"/>
      <c r="J83" s="98"/>
    </row>
    <row r="84" ht="21" spans="2:10">
      <c r="B84" s="98"/>
      <c r="C84" s="83"/>
      <c r="D84" s="98"/>
      <c r="E84" s="98"/>
      <c r="F84" s="98"/>
      <c r="G84" s="99"/>
      <c r="H84" s="98"/>
      <c r="I84" s="98"/>
      <c r="J84" s="98"/>
    </row>
    <row r="85" ht="21" spans="2:10">
      <c r="B85" s="98"/>
      <c r="C85" s="83"/>
      <c r="D85" s="98"/>
      <c r="E85" s="98"/>
      <c r="F85" s="98"/>
      <c r="G85" s="99"/>
      <c r="H85" s="98"/>
      <c r="I85" s="98"/>
      <c r="J85" s="98"/>
    </row>
    <row r="86" ht="21" spans="2:10">
      <c r="B86" s="98"/>
      <c r="C86" s="83"/>
      <c r="D86" s="98"/>
      <c r="E86" s="98"/>
      <c r="F86" s="98"/>
      <c r="G86" s="99"/>
      <c r="H86" s="98"/>
      <c r="I86" s="98"/>
      <c r="J86" s="98"/>
    </row>
    <row r="87" ht="21" spans="2:10">
      <c r="B87" s="98"/>
      <c r="C87" s="83"/>
      <c r="D87" s="98"/>
      <c r="E87" s="98"/>
      <c r="F87" s="98"/>
      <c r="G87" s="99"/>
      <c r="H87" s="98"/>
      <c r="I87" s="98"/>
      <c r="J87" s="98"/>
    </row>
    <row r="88" ht="21" spans="2:10">
      <c r="B88" s="98"/>
      <c r="C88" s="83"/>
      <c r="D88" s="98"/>
      <c r="E88" s="98"/>
      <c r="F88" s="98"/>
      <c r="G88" s="99"/>
      <c r="H88" s="98"/>
      <c r="I88" s="98"/>
      <c r="J88" s="98"/>
    </row>
    <row r="89" ht="21" spans="2:10">
      <c r="B89" s="98"/>
      <c r="C89" s="83"/>
      <c r="D89" s="98"/>
      <c r="E89" s="98"/>
      <c r="F89" s="98"/>
      <c r="G89" s="99"/>
      <c r="H89" s="98"/>
      <c r="I89" s="98"/>
      <c r="J89" s="98"/>
    </row>
    <row r="90" ht="21" spans="2:10">
      <c r="B90" s="98"/>
      <c r="C90" s="83"/>
      <c r="D90" s="98"/>
      <c r="E90" s="98"/>
      <c r="F90" s="98"/>
      <c r="G90" s="99"/>
      <c r="H90" s="98"/>
      <c r="I90" s="98"/>
      <c r="J90" s="98"/>
    </row>
    <row r="91" ht="21" spans="2:10">
      <c r="B91" s="98"/>
      <c r="C91" s="83"/>
      <c r="D91" s="98"/>
      <c r="E91" s="98"/>
      <c r="F91" s="98"/>
      <c r="G91" s="99"/>
      <c r="H91" s="98"/>
      <c r="I91" s="98"/>
      <c r="J91" s="98"/>
    </row>
    <row r="92" ht="21" spans="2:10">
      <c r="B92" s="98"/>
      <c r="C92" s="83"/>
      <c r="D92" s="98"/>
      <c r="E92" s="98"/>
      <c r="F92" s="98"/>
      <c r="G92" s="99"/>
      <c r="H92" s="98"/>
      <c r="I92" s="98"/>
      <c r="J92" s="98"/>
    </row>
    <row r="93" ht="21" spans="2:10">
      <c r="B93" s="98"/>
      <c r="C93" s="83"/>
      <c r="D93" s="98"/>
      <c r="E93" s="98"/>
      <c r="F93" s="98"/>
      <c r="G93" s="99"/>
      <c r="H93" s="98"/>
      <c r="I93" s="98"/>
      <c r="J93" s="98"/>
    </row>
    <row r="94" ht="21" spans="2:10">
      <c r="B94" s="98"/>
      <c r="C94" s="83"/>
      <c r="D94" s="98"/>
      <c r="E94" s="98"/>
      <c r="F94" s="98"/>
      <c r="G94" s="99"/>
      <c r="H94" s="98"/>
      <c r="I94" s="98"/>
      <c r="J94" s="98"/>
    </row>
    <row r="95" ht="21" spans="2:10">
      <c r="B95" s="98"/>
      <c r="C95" s="83"/>
      <c r="D95" s="98"/>
      <c r="E95" s="98"/>
      <c r="F95" s="98"/>
      <c r="G95" s="99"/>
      <c r="H95" s="98"/>
      <c r="I95" s="98"/>
      <c r="J95" s="98"/>
    </row>
    <row r="96" ht="21" spans="2:10">
      <c r="B96" s="98"/>
      <c r="C96" s="83"/>
      <c r="D96" s="98"/>
      <c r="E96" s="98"/>
      <c r="F96" s="98"/>
      <c r="G96" s="99"/>
      <c r="H96" s="98"/>
      <c r="I96" s="98"/>
      <c r="J96" s="98"/>
    </row>
    <row r="97" ht="21" spans="2:10">
      <c r="B97" s="98"/>
      <c r="C97" s="83"/>
      <c r="D97" s="98"/>
      <c r="E97" s="98"/>
      <c r="F97" s="98"/>
      <c r="G97" s="99"/>
      <c r="H97" s="98"/>
      <c r="I97" s="98"/>
      <c r="J97" s="98"/>
    </row>
    <row r="98" ht="21" spans="2:10">
      <c r="B98" s="98"/>
      <c r="C98" s="83"/>
      <c r="D98" s="98"/>
      <c r="E98" s="98"/>
      <c r="F98" s="98"/>
      <c r="G98" s="99"/>
      <c r="H98" s="98"/>
      <c r="I98" s="98"/>
      <c r="J98" s="98"/>
    </row>
    <row r="99" ht="21" spans="2:10">
      <c r="B99" s="98"/>
      <c r="C99" s="83"/>
      <c r="D99" s="98"/>
      <c r="E99" s="98"/>
      <c r="F99" s="98"/>
      <c r="G99" s="99"/>
      <c r="H99" s="98"/>
      <c r="I99" s="98"/>
      <c r="J99" s="98"/>
    </row>
    <row r="100" ht="21" spans="2:10">
      <c r="B100" s="98"/>
      <c r="C100" s="83"/>
      <c r="D100" s="98"/>
      <c r="E100" s="98"/>
      <c r="F100" s="98"/>
      <c r="G100" s="99"/>
      <c r="H100" s="98"/>
      <c r="I100" s="98"/>
      <c r="J100" s="98"/>
    </row>
    <row r="101" ht="21" spans="2:10">
      <c r="B101" s="98"/>
      <c r="C101" s="83"/>
      <c r="D101" s="98"/>
      <c r="E101" s="98"/>
      <c r="F101" s="98"/>
      <c r="G101" s="99"/>
      <c r="H101" s="98"/>
      <c r="I101" s="98"/>
      <c r="J101" s="98"/>
    </row>
    <row r="102" ht="21" spans="2:10">
      <c r="B102" s="98"/>
      <c r="C102" s="83"/>
      <c r="D102" s="98"/>
      <c r="E102" s="98"/>
      <c r="F102" s="98"/>
      <c r="G102" s="99"/>
      <c r="H102" s="98"/>
      <c r="I102" s="98"/>
      <c r="J102" s="98"/>
    </row>
    <row r="103" ht="21" spans="2:10">
      <c r="B103" s="98"/>
      <c r="C103" s="83"/>
      <c r="D103" s="98"/>
      <c r="E103" s="98"/>
      <c r="F103" s="98"/>
      <c r="G103" s="99"/>
      <c r="H103" s="98"/>
      <c r="I103" s="98"/>
      <c r="J103" s="98"/>
    </row>
    <row r="104" ht="21" spans="2:10">
      <c r="B104" s="98"/>
      <c r="C104" s="83"/>
      <c r="D104" s="98"/>
      <c r="E104" s="98"/>
      <c r="F104" s="98"/>
      <c r="G104" s="99"/>
      <c r="H104" s="98"/>
      <c r="I104" s="98"/>
      <c r="J104" s="98"/>
    </row>
    <row r="105" ht="21" spans="2:10">
      <c r="B105" s="98"/>
      <c r="C105" s="83"/>
      <c r="D105" s="98"/>
      <c r="E105" s="98"/>
      <c r="F105" s="98"/>
      <c r="G105" s="99"/>
      <c r="H105" s="98"/>
      <c r="I105" s="98"/>
      <c r="J105" s="98"/>
    </row>
    <row r="106" ht="21" spans="2:10">
      <c r="B106" s="98"/>
      <c r="C106" s="83"/>
      <c r="D106" s="98"/>
      <c r="E106" s="98"/>
      <c r="F106" s="98"/>
      <c r="G106" s="99"/>
      <c r="H106" s="98"/>
      <c r="I106" s="98"/>
      <c r="J106" s="98"/>
    </row>
    <row r="107" ht="21" spans="2:10">
      <c r="B107" s="98"/>
      <c r="C107" s="83"/>
      <c r="D107" s="98"/>
      <c r="E107" s="98"/>
      <c r="F107" s="98"/>
      <c r="G107" s="99"/>
      <c r="H107" s="98"/>
      <c r="I107" s="98"/>
      <c r="J107" s="98"/>
    </row>
    <row r="108" ht="21" spans="2:10">
      <c r="B108" s="98"/>
      <c r="C108" s="83"/>
      <c r="D108" s="98"/>
      <c r="E108" s="98"/>
      <c r="F108" s="98"/>
      <c r="G108" s="99"/>
      <c r="H108" s="98"/>
      <c r="I108" s="98"/>
      <c r="J108" s="98"/>
    </row>
    <row r="109" ht="21" spans="2:10">
      <c r="B109" s="98"/>
      <c r="C109" s="83"/>
      <c r="D109" s="98"/>
      <c r="E109" s="98"/>
      <c r="F109" s="98"/>
      <c r="G109" s="99"/>
      <c r="H109" s="98"/>
      <c r="I109" s="98"/>
      <c r="J109" s="98"/>
    </row>
    <row r="110" ht="21" spans="2:10">
      <c r="B110" s="98"/>
      <c r="C110" s="83"/>
      <c r="D110" s="98"/>
      <c r="E110" s="98"/>
      <c r="F110" s="98"/>
      <c r="G110" s="99"/>
      <c r="H110" s="98"/>
      <c r="I110" s="98"/>
      <c r="J110" s="98"/>
    </row>
    <row r="111" ht="21" spans="2:10">
      <c r="B111" s="98"/>
      <c r="C111" s="83"/>
      <c r="D111" s="98"/>
      <c r="E111" s="98"/>
      <c r="F111" s="98"/>
      <c r="G111" s="99"/>
      <c r="H111" s="98"/>
      <c r="I111" s="98"/>
      <c r="J111" s="98"/>
    </row>
    <row r="112" ht="21" spans="2:10">
      <c r="B112" s="98"/>
      <c r="C112" s="83"/>
      <c r="D112" s="98"/>
      <c r="E112" s="98"/>
      <c r="F112" s="98"/>
      <c r="G112" s="99"/>
      <c r="H112" s="98"/>
      <c r="I112" s="98"/>
      <c r="J112" s="98"/>
    </row>
    <row r="113" ht="21" spans="2:10">
      <c r="B113" s="98"/>
      <c r="C113" s="83"/>
      <c r="D113" s="98"/>
      <c r="E113" s="98"/>
      <c r="F113" s="98"/>
      <c r="G113" s="99"/>
      <c r="H113" s="98"/>
      <c r="I113" s="98"/>
      <c r="J113" s="98"/>
    </row>
    <row r="114" ht="21" spans="2:10">
      <c r="B114" s="98"/>
      <c r="C114" s="83"/>
      <c r="D114" s="98"/>
      <c r="E114" s="98"/>
      <c r="F114" s="98"/>
      <c r="G114" s="99"/>
      <c r="H114" s="98"/>
      <c r="I114" s="98"/>
      <c r="J114" s="98"/>
    </row>
    <row r="115" ht="21" spans="2:10">
      <c r="B115" s="98"/>
      <c r="C115" s="83"/>
      <c r="D115" s="98"/>
      <c r="E115" s="98"/>
      <c r="F115" s="98"/>
      <c r="G115" s="99"/>
      <c r="H115" s="98"/>
      <c r="I115" s="98"/>
      <c r="J115" s="98"/>
    </row>
    <row r="116" ht="21" spans="2:10">
      <c r="B116" s="98"/>
      <c r="C116" s="83"/>
      <c r="D116" s="98"/>
      <c r="E116" s="98"/>
      <c r="F116" s="98"/>
      <c r="G116" s="99"/>
      <c r="H116" s="98"/>
      <c r="I116" s="98"/>
      <c r="J116" s="98"/>
    </row>
    <row r="117" ht="21" spans="2:10">
      <c r="B117" s="98"/>
      <c r="C117" s="83"/>
      <c r="D117" s="98"/>
      <c r="E117" s="98"/>
      <c r="F117" s="98"/>
      <c r="G117" s="99"/>
      <c r="H117" s="98"/>
      <c r="I117" s="98"/>
      <c r="J117" s="98"/>
    </row>
    <row r="118" ht="21" spans="2:10">
      <c r="B118" s="98"/>
      <c r="C118" s="83"/>
      <c r="D118" s="98"/>
      <c r="E118" s="98"/>
      <c r="F118" s="98"/>
      <c r="G118" s="99"/>
      <c r="H118" s="98"/>
      <c r="I118" s="98"/>
      <c r="J118" s="98"/>
    </row>
    <row r="119" ht="21" spans="2:10">
      <c r="B119" s="98"/>
      <c r="C119" s="83"/>
      <c r="D119" s="98"/>
      <c r="E119" s="98"/>
      <c r="F119" s="98"/>
      <c r="G119" s="99"/>
      <c r="H119" s="98"/>
      <c r="I119" s="98"/>
      <c r="J119" s="98"/>
    </row>
    <row r="120" ht="21" spans="2:10">
      <c r="B120" s="98"/>
      <c r="C120" s="83"/>
      <c r="D120" s="98"/>
      <c r="E120" s="98"/>
      <c r="F120" s="98"/>
      <c r="G120" s="99"/>
      <c r="H120" s="98"/>
      <c r="I120" s="98"/>
      <c r="J120" s="98"/>
    </row>
    <row r="121" ht="21" spans="2:10">
      <c r="B121" s="98"/>
      <c r="C121" s="83"/>
      <c r="D121" s="98"/>
      <c r="E121" s="98"/>
      <c r="F121" s="98"/>
      <c r="G121" s="99"/>
      <c r="H121" s="98"/>
      <c r="I121" s="98"/>
      <c r="J121" s="98"/>
    </row>
    <row r="122" ht="21" spans="2:10">
      <c r="B122" s="98"/>
      <c r="C122" s="83"/>
      <c r="D122" s="98"/>
      <c r="E122" s="98"/>
      <c r="F122" s="98"/>
      <c r="G122" s="99"/>
      <c r="H122" s="98"/>
      <c r="I122" s="98"/>
      <c r="J122" s="98"/>
    </row>
    <row r="123" ht="21" spans="2:10">
      <c r="B123" s="98"/>
      <c r="C123" s="83"/>
      <c r="D123" s="98"/>
      <c r="E123" s="98"/>
      <c r="F123" s="98"/>
      <c r="G123" s="99"/>
      <c r="H123" s="98"/>
      <c r="I123" s="98"/>
      <c r="J123" s="98"/>
    </row>
    <row r="124" ht="21" spans="2:10">
      <c r="B124" s="98"/>
      <c r="C124" s="83"/>
      <c r="D124" s="98"/>
      <c r="E124" s="98"/>
      <c r="F124" s="98"/>
      <c r="G124" s="99"/>
      <c r="H124" s="98"/>
      <c r="I124" s="98"/>
      <c r="J124" s="98"/>
    </row>
    <row r="125" ht="21" spans="2:10">
      <c r="B125" s="98"/>
      <c r="C125" s="83"/>
      <c r="D125" s="98"/>
      <c r="E125" s="98"/>
      <c r="F125" s="98"/>
      <c r="G125" s="99"/>
      <c r="H125" s="98"/>
      <c r="I125" s="98"/>
      <c r="J125" s="98"/>
    </row>
    <row r="126" ht="21" spans="2:10">
      <c r="B126" s="98"/>
      <c r="C126" s="83"/>
      <c r="D126" s="98"/>
      <c r="E126" s="98"/>
      <c r="F126" s="98"/>
      <c r="G126" s="99"/>
      <c r="H126" s="98"/>
      <c r="I126" s="98"/>
      <c r="J126" s="98"/>
    </row>
    <row r="127" ht="21" spans="2:10">
      <c r="B127" s="98"/>
      <c r="C127" s="83"/>
      <c r="D127" s="98"/>
      <c r="E127" s="98"/>
      <c r="F127" s="98"/>
      <c r="G127" s="99"/>
      <c r="H127" s="98"/>
      <c r="I127" s="98"/>
      <c r="J127" s="98"/>
    </row>
    <row r="128" ht="21" spans="2:10">
      <c r="B128" s="98"/>
      <c r="C128" s="83"/>
      <c r="D128" s="98"/>
      <c r="E128" s="98"/>
      <c r="F128" s="98"/>
      <c r="G128" s="99"/>
      <c r="H128" s="98"/>
      <c r="I128" s="98"/>
      <c r="J128" s="98"/>
    </row>
    <row r="129" ht="21" spans="2:10">
      <c r="B129" s="98"/>
      <c r="C129" s="83"/>
      <c r="D129" s="98"/>
      <c r="E129" s="98"/>
      <c r="F129" s="98"/>
      <c r="G129" s="99"/>
      <c r="H129" s="98"/>
      <c r="I129" s="98"/>
      <c r="J129" s="98"/>
    </row>
    <row r="130" ht="21" spans="2:10">
      <c r="B130" s="98"/>
      <c r="C130" s="83"/>
      <c r="D130" s="98"/>
      <c r="E130" s="98"/>
      <c r="F130" s="98"/>
      <c r="G130" s="99"/>
      <c r="H130" s="98"/>
      <c r="I130" s="98"/>
      <c r="J130" s="98"/>
    </row>
    <row r="133" hidden="1" spans="2:5">
      <c r="B133" s="13">
        <v>1</v>
      </c>
      <c r="C133" s="16" t="s">
        <v>9</v>
      </c>
      <c r="D133" s="13" t="e">
        <f>#REF!</f>
        <v>#REF!</v>
      </c>
      <c r="E133" s="16" t="e">
        <f>#REF!</f>
        <v>#REF!</v>
      </c>
    </row>
    <row r="134" hidden="1" spans="2:5">
      <c r="B134" s="13">
        <v>2</v>
      </c>
      <c r="C134" s="16" t="s">
        <v>59</v>
      </c>
      <c r="D134" s="13" t="e">
        <f>#REF!</f>
        <v>#REF!</v>
      </c>
      <c r="E134" s="16" t="e">
        <f>#REF!</f>
        <v>#REF!</v>
      </c>
    </row>
    <row r="135" hidden="1" spans="2:5">
      <c r="B135" s="13">
        <v>3</v>
      </c>
      <c r="C135" s="34" t="s">
        <v>23</v>
      </c>
      <c r="D135" s="13" t="e">
        <f>#REF!</f>
        <v>#REF!</v>
      </c>
      <c r="E135" s="16" t="e">
        <f>#REF!</f>
        <v>#REF!</v>
      </c>
    </row>
    <row r="136" hidden="1" spans="2:5">
      <c r="B136" s="13">
        <v>4</v>
      </c>
      <c r="C136" s="16" t="s">
        <v>30</v>
      </c>
      <c r="D136" s="13" t="e">
        <f>#REF!</f>
        <v>#REF!</v>
      </c>
      <c r="E136" s="16" t="e">
        <f>#REF!</f>
        <v>#REF!</v>
      </c>
    </row>
    <row r="137" hidden="1" spans="2:5">
      <c r="B137" s="13">
        <v>5</v>
      </c>
      <c r="C137" s="16" t="s">
        <v>35</v>
      </c>
      <c r="D137" s="13" t="e">
        <f>#REF!</f>
        <v>#REF!</v>
      </c>
      <c r="E137" s="16" t="e">
        <f>#REF!</f>
        <v>#REF!</v>
      </c>
    </row>
    <row r="138" hidden="1" spans="2:5">
      <c r="B138" s="13">
        <v>6</v>
      </c>
      <c r="C138" s="16" t="s">
        <v>60</v>
      </c>
      <c r="D138" s="13" t="e">
        <f>#REF!</f>
        <v>#REF!</v>
      </c>
      <c r="E138" s="16" t="e">
        <f>#REF!</f>
        <v>#REF!</v>
      </c>
    </row>
    <row r="139" hidden="1" spans="2:5">
      <c r="B139" s="21" t="s">
        <v>61</v>
      </c>
      <c r="C139" s="21"/>
      <c r="D139" s="21" t="e">
        <f>SUM(D133:D138)</f>
        <v>#REF!</v>
      </c>
      <c r="E139" s="22" t="e">
        <f>SUM(E133:E138)</f>
        <v>#REF!</v>
      </c>
    </row>
    <row r="141" spans="2:17">
      <c r="B141" s="13"/>
      <c r="C141" s="21" t="s">
        <v>11</v>
      </c>
      <c r="D141" s="16" t="s">
        <v>9</v>
      </c>
      <c r="E141" s="16"/>
      <c r="F141" s="13"/>
      <c r="G141" s="16" t="s">
        <v>59</v>
      </c>
      <c r="H141" s="16"/>
      <c r="I141" s="13"/>
      <c r="J141" s="109" t="s">
        <v>23</v>
      </c>
      <c r="K141" s="110"/>
      <c r="L141" s="109" t="s">
        <v>30</v>
      </c>
      <c r="M141" s="110"/>
      <c r="N141" s="109" t="s">
        <v>35</v>
      </c>
      <c r="O141" s="110"/>
      <c r="P141" s="21" t="s">
        <v>61</v>
      </c>
      <c r="Q141" s="21"/>
    </row>
    <row r="142" spans="2:17">
      <c r="B142" s="13">
        <v>1</v>
      </c>
      <c r="C142" s="16" t="s">
        <v>638</v>
      </c>
      <c r="D142" s="13" t="e">
        <f>#REF!</f>
        <v>#REF!</v>
      </c>
      <c r="E142" s="16" t="e">
        <f>#REF!</f>
        <v>#REF!</v>
      </c>
      <c r="F142" s="13"/>
      <c r="G142" s="13" t="e">
        <f>#REF!</f>
        <v>#REF!</v>
      </c>
      <c r="H142" s="16" t="e">
        <f>#REF!</f>
        <v>#REF!</v>
      </c>
      <c r="I142" s="13"/>
      <c r="J142" s="13">
        <v>7</v>
      </c>
      <c r="K142" s="16" t="e">
        <f>#REF!</f>
        <v>#REF!</v>
      </c>
      <c r="L142" s="13">
        <f>3+1</f>
        <v>4</v>
      </c>
      <c r="M142" s="16" t="e">
        <f>#REF!+2009</f>
        <v>#REF!</v>
      </c>
      <c r="N142" s="16">
        <v>20</v>
      </c>
      <c r="O142" s="16" t="e">
        <f>#REF!+#REF!+#REF!+#REF!</f>
        <v>#REF!</v>
      </c>
      <c r="P142" s="22" t="e">
        <f>D142+G142+J142+L142+N142</f>
        <v>#REF!</v>
      </c>
      <c r="Q142" s="22" t="e">
        <f>E142+H142+K142+M142+O142</f>
        <v>#REF!</v>
      </c>
    </row>
    <row r="143" spans="2:17">
      <c r="B143" s="13">
        <v>2</v>
      </c>
      <c r="C143" s="16" t="s">
        <v>640</v>
      </c>
      <c r="D143" s="13">
        <v>1</v>
      </c>
      <c r="E143" s="16" t="e">
        <f>#REF!</f>
        <v>#REF!</v>
      </c>
      <c r="F143" s="13"/>
      <c r="G143" s="13">
        <v>2</v>
      </c>
      <c r="H143" s="16" t="e">
        <f>#REF!</f>
        <v>#REF!</v>
      </c>
      <c r="I143" s="13"/>
      <c r="J143" s="13">
        <v>0</v>
      </c>
      <c r="K143" s="13">
        <v>0</v>
      </c>
      <c r="L143" s="13">
        <v>1</v>
      </c>
      <c r="M143" s="16" t="e">
        <f>#REF!</f>
        <v>#REF!</v>
      </c>
      <c r="N143" s="16">
        <v>19</v>
      </c>
      <c r="O143" s="16" t="e">
        <f>#REF!</f>
        <v>#REF!</v>
      </c>
      <c r="P143" s="22">
        <f t="shared" ref="P143:Q146" si="0">D143+G143+J143+L143+N143</f>
        <v>23</v>
      </c>
      <c r="Q143" s="22" t="e">
        <f t="shared" si="0"/>
        <v>#REF!</v>
      </c>
    </row>
    <row r="144" spans="2:17">
      <c r="B144" s="13">
        <v>3</v>
      </c>
      <c r="C144" s="34" t="s">
        <v>480</v>
      </c>
      <c r="D144" s="13">
        <v>5</v>
      </c>
      <c r="E144" s="16" t="e">
        <f>#REF!</f>
        <v>#REF!</v>
      </c>
      <c r="F144" s="13"/>
      <c r="G144" s="13">
        <v>19</v>
      </c>
      <c r="H144" s="16" t="e">
        <f>#REF!</f>
        <v>#REF!</v>
      </c>
      <c r="I144" s="13"/>
      <c r="J144" s="13">
        <v>7</v>
      </c>
      <c r="K144" s="16" t="e">
        <f>#REF!</f>
        <v>#REF!</v>
      </c>
      <c r="L144" s="13">
        <v>50</v>
      </c>
      <c r="M144" s="16" t="e">
        <f>#REF!</f>
        <v>#REF!</v>
      </c>
      <c r="N144" s="13">
        <v>72</v>
      </c>
      <c r="O144" s="16">
        <v>114984</v>
      </c>
      <c r="P144" s="22">
        <f t="shared" si="0"/>
        <v>153</v>
      </c>
      <c r="Q144" s="22" t="e">
        <f t="shared" si="0"/>
        <v>#REF!</v>
      </c>
    </row>
    <row r="145" spans="2:17">
      <c r="B145" s="13">
        <v>4</v>
      </c>
      <c r="C145" s="16" t="s">
        <v>428</v>
      </c>
      <c r="D145" s="16">
        <v>1</v>
      </c>
      <c r="E145" s="16" t="e">
        <f>#REF!</f>
        <v>#REF!</v>
      </c>
      <c r="F145" s="13"/>
      <c r="G145" s="16">
        <v>1</v>
      </c>
      <c r="H145" s="16">
        <v>332</v>
      </c>
      <c r="I145" s="13"/>
      <c r="J145" s="13">
        <v>6</v>
      </c>
      <c r="K145" s="16" t="e">
        <f>#REF!</f>
        <v>#REF!</v>
      </c>
      <c r="L145" s="13">
        <v>11</v>
      </c>
      <c r="M145" s="16" t="e">
        <f>#REF!</f>
        <v>#REF!</v>
      </c>
      <c r="N145" s="16">
        <v>9</v>
      </c>
      <c r="O145" s="16">
        <v>5058</v>
      </c>
      <c r="P145" s="22">
        <f t="shared" si="0"/>
        <v>28</v>
      </c>
      <c r="Q145" s="22" t="e">
        <f t="shared" si="0"/>
        <v>#REF!</v>
      </c>
    </row>
    <row r="146" spans="2:17">
      <c r="B146" s="13">
        <v>5</v>
      </c>
      <c r="C146" s="16" t="s">
        <v>464</v>
      </c>
      <c r="D146" s="13">
        <v>8</v>
      </c>
      <c r="E146" s="16" t="e">
        <f>#REF!</f>
        <v>#REF!</v>
      </c>
      <c r="F146" s="13"/>
      <c r="G146" s="13">
        <v>5</v>
      </c>
      <c r="H146" s="16" t="e">
        <f>#REF!</f>
        <v>#REF!</v>
      </c>
      <c r="I146" s="13"/>
      <c r="J146" s="13">
        <v>3</v>
      </c>
      <c r="K146" s="16" t="e">
        <f>#REF!</f>
        <v>#REF!</v>
      </c>
      <c r="L146" s="13">
        <v>15</v>
      </c>
      <c r="M146" s="16" t="e">
        <f>#REF!</f>
        <v>#REF!</v>
      </c>
      <c r="N146" s="16">
        <v>39</v>
      </c>
      <c r="O146" s="13">
        <v>47550</v>
      </c>
      <c r="P146" s="22">
        <f t="shared" si="0"/>
        <v>70</v>
      </c>
      <c r="Q146" s="22" t="e">
        <f t="shared" si="0"/>
        <v>#REF!</v>
      </c>
    </row>
    <row r="147" spans="2:17">
      <c r="B147" s="21" t="s">
        <v>61</v>
      </c>
      <c r="C147" s="21"/>
      <c r="D147" s="22" t="e">
        <f>SUM(D142:D146)</f>
        <v>#REF!</v>
      </c>
      <c r="E147" s="22" t="e">
        <f t="shared" ref="E147:Q147" si="1">SUM(E142:E146)</f>
        <v>#REF!</v>
      </c>
      <c r="F147" s="22">
        <f t="shared" si="1"/>
        <v>0</v>
      </c>
      <c r="G147" s="22" t="e">
        <f t="shared" si="1"/>
        <v>#REF!</v>
      </c>
      <c r="H147" s="22" t="e">
        <f t="shared" si="1"/>
        <v>#REF!</v>
      </c>
      <c r="I147" s="22">
        <f t="shared" si="1"/>
        <v>0</v>
      </c>
      <c r="J147" s="22">
        <f t="shared" si="1"/>
        <v>23</v>
      </c>
      <c r="K147" s="22" t="e">
        <f t="shared" si="1"/>
        <v>#REF!</v>
      </c>
      <c r="L147" s="22">
        <f t="shared" si="1"/>
        <v>81</v>
      </c>
      <c r="M147" s="22" t="e">
        <f t="shared" si="1"/>
        <v>#REF!</v>
      </c>
      <c r="N147" s="22">
        <f t="shared" si="1"/>
        <v>159</v>
      </c>
      <c r="O147" s="22" t="e">
        <f t="shared" si="1"/>
        <v>#REF!</v>
      </c>
      <c r="P147" s="22" t="e">
        <f t="shared" si="1"/>
        <v>#REF!</v>
      </c>
      <c r="Q147" s="22" t="e">
        <f t="shared" si="1"/>
        <v>#REF!</v>
      </c>
    </row>
    <row r="148" spans="2:17">
      <c r="B148" s="13"/>
      <c r="C148" s="21" t="s">
        <v>55</v>
      </c>
      <c r="D148" s="16" t="s">
        <v>9</v>
      </c>
      <c r="E148" s="16"/>
      <c r="F148" s="13"/>
      <c r="G148" s="16" t="s">
        <v>59</v>
      </c>
      <c r="H148" s="16"/>
      <c r="I148" s="13"/>
      <c r="J148" s="109" t="s">
        <v>23</v>
      </c>
      <c r="K148" s="110"/>
      <c r="L148" s="109" t="s">
        <v>30</v>
      </c>
      <c r="M148" s="110"/>
      <c r="N148" s="109" t="s">
        <v>35</v>
      </c>
      <c r="O148" s="110"/>
      <c r="P148" s="21" t="s">
        <v>61</v>
      </c>
      <c r="Q148" s="21"/>
    </row>
    <row r="149" spans="2:17">
      <c r="B149" s="13">
        <v>1</v>
      </c>
      <c r="C149" s="16" t="s">
        <v>638</v>
      </c>
      <c r="D149" s="13">
        <v>0</v>
      </c>
      <c r="E149" s="13">
        <v>0</v>
      </c>
      <c r="F149" s="13"/>
      <c r="G149" s="13">
        <v>16</v>
      </c>
      <c r="H149" s="16">
        <v>39475.9420880952</v>
      </c>
      <c r="I149" s="13"/>
      <c r="J149" s="13">
        <v>0</v>
      </c>
      <c r="K149" s="16">
        <v>0</v>
      </c>
      <c r="L149" s="13">
        <v>0</v>
      </c>
      <c r="M149" s="16">
        <v>0</v>
      </c>
      <c r="N149" s="16">
        <v>1</v>
      </c>
      <c r="O149" s="16">
        <v>9096</v>
      </c>
      <c r="P149" s="22">
        <f>D149+G149+J149+L149+N149</f>
        <v>17</v>
      </c>
      <c r="Q149" s="22">
        <f>E149+H149+K149+M149+O149</f>
        <v>48571.9420880952</v>
      </c>
    </row>
    <row r="150" spans="2:17">
      <c r="B150" s="13">
        <v>2</v>
      </c>
      <c r="C150" s="16" t="s">
        <v>640</v>
      </c>
      <c r="D150" s="13">
        <v>0</v>
      </c>
      <c r="E150" s="13">
        <v>0</v>
      </c>
      <c r="F150" s="13"/>
      <c r="G150" s="13">
        <v>0</v>
      </c>
      <c r="H150" s="16">
        <v>0</v>
      </c>
      <c r="I150" s="13"/>
      <c r="J150" s="13">
        <v>0</v>
      </c>
      <c r="K150" s="13">
        <v>0</v>
      </c>
      <c r="L150" s="13">
        <v>0</v>
      </c>
      <c r="M150" s="16">
        <v>0</v>
      </c>
      <c r="N150" s="16">
        <v>0</v>
      </c>
      <c r="O150" s="16">
        <v>0</v>
      </c>
      <c r="P150" s="22">
        <f t="shared" ref="P150:Q153" si="2">D150+G150+J150+L150+N150</f>
        <v>0</v>
      </c>
      <c r="Q150" s="22">
        <f t="shared" si="2"/>
        <v>0</v>
      </c>
    </row>
    <row r="151" spans="2:17">
      <c r="B151" s="13">
        <v>3</v>
      </c>
      <c r="C151" s="34" t="s">
        <v>480</v>
      </c>
      <c r="D151" s="13">
        <v>0</v>
      </c>
      <c r="E151" s="13">
        <v>0</v>
      </c>
      <c r="F151" s="13"/>
      <c r="G151" s="13">
        <v>1</v>
      </c>
      <c r="H151" s="16">
        <v>664</v>
      </c>
      <c r="I151" s="13"/>
      <c r="J151" s="13">
        <v>0</v>
      </c>
      <c r="K151" s="16">
        <v>0</v>
      </c>
      <c r="L151" s="13">
        <v>0</v>
      </c>
      <c r="M151" s="16">
        <v>0</v>
      </c>
      <c r="N151" s="13">
        <v>0</v>
      </c>
      <c r="O151" s="16">
        <v>0</v>
      </c>
      <c r="P151" s="22">
        <f t="shared" si="2"/>
        <v>1</v>
      </c>
      <c r="Q151" s="22">
        <f t="shared" si="2"/>
        <v>664</v>
      </c>
    </row>
    <row r="152" spans="2:17">
      <c r="B152" s="13">
        <v>4</v>
      </c>
      <c r="C152" s="16" t="s">
        <v>428</v>
      </c>
      <c r="D152" s="13">
        <v>0</v>
      </c>
      <c r="E152" s="13">
        <v>0</v>
      </c>
      <c r="F152" s="13"/>
      <c r="G152" s="16">
        <v>0</v>
      </c>
      <c r="H152" s="16">
        <v>0</v>
      </c>
      <c r="I152" s="13"/>
      <c r="J152" s="13">
        <v>0</v>
      </c>
      <c r="K152" s="16">
        <v>0</v>
      </c>
      <c r="L152" s="13">
        <v>1</v>
      </c>
      <c r="M152" s="16">
        <v>2564</v>
      </c>
      <c r="N152" s="16">
        <v>0</v>
      </c>
      <c r="O152" s="16">
        <v>0</v>
      </c>
      <c r="P152" s="22">
        <f t="shared" si="2"/>
        <v>1</v>
      </c>
      <c r="Q152" s="22">
        <f t="shared" si="2"/>
        <v>2564</v>
      </c>
    </row>
    <row r="153" spans="2:17">
      <c r="B153" s="13">
        <v>5</v>
      </c>
      <c r="C153" s="16" t="s">
        <v>464</v>
      </c>
      <c r="D153" s="13">
        <v>0</v>
      </c>
      <c r="E153" s="13">
        <v>0</v>
      </c>
      <c r="F153" s="13"/>
      <c r="G153" s="13">
        <v>0</v>
      </c>
      <c r="H153" s="16">
        <v>0</v>
      </c>
      <c r="I153" s="13"/>
      <c r="J153" s="13">
        <v>1</v>
      </c>
      <c r="K153" s="16">
        <v>1456</v>
      </c>
      <c r="L153" s="13">
        <v>1</v>
      </c>
      <c r="M153" s="16">
        <v>950</v>
      </c>
      <c r="N153" s="16">
        <v>1</v>
      </c>
      <c r="O153" s="13">
        <v>1508</v>
      </c>
      <c r="P153" s="22">
        <f t="shared" si="2"/>
        <v>3</v>
      </c>
      <c r="Q153" s="22">
        <f t="shared" si="2"/>
        <v>3914</v>
      </c>
    </row>
    <row r="154" spans="2:17">
      <c r="B154" s="21" t="s">
        <v>61</v>
      </c>
      <c r="C154" s="21"/>
      <c r="D154" s="22">
        <f>SUM(D149:D153)</f>
        <v>0</v>
      </c>
      <c r="E154" s="22">
        <f t="shared" ref="E154:Q154" si="3">SUM(E149:E153)</f>
        <v>0</v>
      </c>
      <c r="F154" s="22">
        <f t="shared" si="3"/>
        <v>0</v>
      </c>
      <c r="G154" s="22">
        <f t="shared" si="3"/>
        <v>17</v>
      </c>
      <c r="H154" s="22">
        <f t="shared" si="3"/>
        <v>40139.9420880952</v>
      </c>
      <c r="I154" s="22">
        <f t="shared" si="3"/>
        <v>0</v>
      </c>
      <c r="J154" s="22">
        <f t="shared" si="3"/>
        <v>1</v>
      </c>
      <c r="K154" s="22">
        <f t="shared" si="3"/>
        <v>1456</v>
      </c>
      <c r="L154" s="22">
        <f t="shared" si="3"/>
        <v>2</v>
      </c>
      <c r="M154" s="22">
        <f t="shared" si="3"/>
        <v>3514</v>
      </c>
      <c r="N154" s="22">
        <f t="shared" si="3"/>
        <v>2</v>
      </c>
      <c r="O154" s="22">
        <f t="shared" si="3"/>
        <v>10604</v>
      </c>
      <c r="P154" s="22">
        <f t="shared" si="3"/>
        <v>22</v>
      </c>
      <c r="Q154" s="22">
        <f t="shared" si="3"/>
        <v>55713.9420880952</v>
      </c>
    </row>
    <row r="155" spans="2:17">
      <c r="B155" s="13"/>
      <c r="C155" s="21" t="s">
        <v>57</v>
      </c>
      <c r="D155" s="16" t="s">
        <v>9</v>
      </c>
      <c r="E155" s="16"/>
      <c r="F155" s="13"/>
      <c r="G155" s="16" t="s">
        <v>59</v>
      </c>
      <c r="H155" s="16"/>
      <c r="I155" s="13"/>
      <c r="J155" s="109" t="s">
        <v>23</v>
      </c>
      <c r="K155" s="110"/>
      <c r="L155" s="109" t="s">
        <v>30</v>
      </c>
      <c r="M155" s="110"/>
      <c r="N155" s="109" t="s">
        <v>35</v>
      </c>
      <c r="O155" s="110"/>
      <c r="P155" s="21" t="s">
        <v>61</v>
      </c>
      <c r="Q155" s="21"/>
    </row>
    <row r="156" spans="2:17">
      <c r="B156" s="13">
        <v>1</v>
      </c>
      <c r="C156" s="16" t="s">
        <v>638</v>
      </c>
      <c r="D156" s="13">
        <v>0</v>
      </c>
      <c r="E156" s="13">
        <v>0</v>
      </c>
      <c r="F156" s="13"/>
      <c r="G156" s="13">
        <v>2</v>
      </c>
      <c r="H156" s="16">
        <v>17030.606</v>
      </c>
      <c r="I156" s="13"/>
      <c r="J156" s="13">
        <v>0</v>
      </c>
      <c r="K156" s="13">
        <v>0</v>
      </c>
      <c r="L156" s="13">
        <v>1</v>
      </c>
      <c r="M156" s="16">
        <v>3361.88925614035</v>
      </c>
      <c r="N156" s="13">
        <v>0</v>
      </c>
      <c r="O156" s="13">
        <v>0</v>
      </c>
      <c r="P156" s="22">
        <f>D156+G156+J156+L156+N156</f>
        <v>3</v>
      </c>
      <c r="Q156" s="22">
        <f>E156+H156+K156+M156+O156</f>
        <v>20392.4952561404</v>
      </c>
    </row>
    <row r="157" spans="2:17">
      <c r="B157" s="13">
        <v>2</v>
      </c>
      <c r="C157" s="16" t="s">
        <v>640</v>
      </c>
      <c r="D157" s="13">
        <v>0</v>
      </c>
      <c r="E157" s="13">
        <v>0</v>
      </c>
      <c r="F157" s="13"/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22">
        <f t="shared" ref="P157:Q160" si="4">D157+G157+J157+L157+N157</f>
        <v>0</v>
      </c>
      <c r="Q157" s="22">
        <f t="shared" si="4"/>
        <v>0</v>
      </c>
    </row>
    <row r="158" spans="2:17">
      <c r="B158" s="13">
        <v>3</v>
      </c>
      <c r="C158" s="34" t="s">
        <v>480</v>
      </c>
      <c r="D158" s="13">
        <v>0</v>
      </c>
      <c r="E158" s="13">
        <v>0</v>
      </c>
      <c r="F158" s="13"/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22">
        <f t="shared" si="4"/>
        <v>0</v>
      </c>
      <c r="Q158" s="22">
        <f t="shared" si="4"/>
        <v>0</v>
      </c>
    </row>
    <row r="159" spans="2:17">
      <c r="B159" s="13">
        <v>4</v>
      </c>
      <c r="C159" s="16" t="s">
        <v>428</v>
      </c>
      <c r="D159" s="13">
        <v>0</v>
      </c>
      <c r="E159" s="13">
        <v>0</v>
      </c>
      <c r="F159" s="13"/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22">
        <f t="shared" si="4"/>
        <v>0</v>
      </c>
      <c r="Q159" s="22">
        <f t="shared" si="4"/>
        <v>0</v>
      </c>
    </row>
    <row r="160" spans="2:17">
      <c r="B160" s="13">
        <v>5</v>
      </c>
      <c r="C160" s="16" t="s">
        <v>464</v>
      </c>
      <c r="D160" s="13">
        <v>0</v>
      </c>
      <c r="E160" s="13">
        <v>0</v>
      </c>
      <c r="F160" s="13"/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22">
        <f t="shared" si="4"/>
        <v>0</v>
      </c>
      <c r="Q160" s="22">
        <f t="shared" si="4"/>
        <v>0</v>
      </c>
    </row>
    <row r="161" spans="2:17">
      <c r="B161" s="21" t="s">
        <v>61</v>
      </c>
      <c r="C161" s="21"/>
      <c r="D161" s="22">
        <f>SUM(D156:D160)</f>
        <v>0</v>
      </c>
      <c r="E161" s="22">
        <f t="shared" ref="E161:Q161" si="5">SUM(E156:E160)</f>
        <v>0</v>
      </c>
      <c r="F161" s="22">
        <f t="shared" si="5"/>
        <v>0</v>
      </c>
      <c r="G161" s="22">
        <f t="shared" si="5"/>
        <v>2</v>
      </c>
      <c r="H161" s="22">
        <f t="shared" si="5"/>
        <v>17030.606</v>
      </c>
      <c r="I161" s="22">
        <f t="shared" si="5"/>
        <v>0</v>
      </c>
      <c r="J161" s="22">
        <f t="shared" si="5"/>
        <v>0</v>
      </c>
      <c r="K161" s="22">
        <f t="shared" si="5"/>
        <v>0</v>
      </c>
      <c r="L161" s="22">
        <f t="shared" si="5"/>
        <v>1</v>
      </c>
      <c r="M161" s="22">
        <f t="shared" si="5"/>
        <v>3361.88925614035</v>
      </c>
      <c r="N161" s="22">
        <f t="shared" si="5"/>
        <v>0</v>
      </c>
      <c r="O161" s="22">
        <f t="shared" si="5"/>
        <v>0</v>
      </c>
      <c r="P161" s="22">
        <f t="shared" si="5"/>
        <v>3</v>
      </c>
      <c r="Q161" s="22">
        <f t="shared" si="5"/>
        <v>20392.4952561404</v>
      </c>
    </row>
    <row r="162" spans="2:17">
      <c r="B162" s="13"/>
      <c r="C162" s="21" t="s">
        <v>389</v>
      </c>
      <c r="D162" s="16" t="s">
        <v>9</v>
      </c>
      <c r="E162" s="16"/>
      <c r="F162" s="13"/>
      <c r="G162" s="16" t="s">
        <v>59</v>
      </c>
      <c r="H162" s="16"/>
      <c r="I162" s="13"/>
      <c r="J162" s="109" t="s">
        <v>23</v>
      </c>
      <c r="K162" s="110"/>
      <c r="L162" s="109" t="s">
        <v>30</v>
      </c>
      <c r="M162" s="110"/>
      <c r="N162" s="109" t="s">
        <v>35</v>
      </c>
      <c r="O162" s="110"/>
      <c r="P162" s="21" t="s">
        <v>61</v>
      </c>
      <c r="Q162" s="21"/>
    </row>
    <row r="163" spans="2:17">
      <c r="B163" s="13">
        <v>1</v>
      </c>
      <c r="C163" s="16" t="s">
        <v>638</v>
      </c>
      <c r="D163" s="13">
        <v>0</v>
      </c>
      <c r="E163" s="13">
        <v>0</v>
      </c>
      <c r="F163" s="13"/>
      <c r="G163" s="13">
        <v>2</v>
      </c>
      <c r="H163" s="16">
        <v>20038.7987692308</v>
      </c>
      <c r="I163" s="13">
        <v>0</v>
      </c>
      <c r="J163" s="13">
        <v>3</v>
      </c>
      <c r="K163" s="16">
        <v>97474.7354002246</v>
      </c>
      <c r="L163" s="13">
        <v>0</v>
      </c>
      <c r="M163" s="13">
        <v>0</v>
      </c>
      <c r="N163" s="13">
        <v>0</v>
      </c>
      <c r="O163" s="13">
        <v>0</v>
      </c>
      <c r="P163" s="22">
        <f>D163+G163+J163+L163+N163</f>
        <v>5</v>
      </c>
      <c r="Q163" s="22">
        <f>E163+H163+K163+M163+O163</f>
        <v>117513.534169455</v>
      </c>
    </row>
    <row r="164" spans="2:17">
      <c r="B164" s="13">
        <v>2</v>
      </c>
      <c r="C164" s="16" t="s">
        <v>640</v>
      </c>
      <c r="D164" s="13">
        <v>0</v>
      </c>
      <c r="E164" s="13">
        <v>0</v>
      </c>
      <c r="F164" s="13"/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1</v>
      </c>
      <c r="M164" s="13">
        <v>27534</v>
      </c>
      <c r="N164" s="13">
        <v>0</v>
      </c>
      <c r="O164" s="13">
        <v>0</v>
      </c>
      <c r="P164" s="22">
        <f t="shared" ref="P164:Q167" si="6">D164+G164+J164+L164+N164</f>
        <v>1</v>
      </c>
      <c r="Q164" s="22">
        <f t="shared" si="6"/>
        <v>27534</v>
      </c>
    </row>
    <row r="165" spans="2:17">
      <c r="B165" s="13">
        <v>3</v>
      </c>
      <c r="C165" s="34" t="s">
        <v>480</v>
      </c>
      <c r="D165" s="13">
        <v>0</v>
      </c>
      <c r="E165" s="13">
        <v>0</v>
      </c>
      <c r="F165" s="13"/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1</v>
      </c>
      <c r="M165" s="13">
        <v>44155</v>
      </c>
      <c r="N165" s="13">
        <v>0</v>
      </c>
      <c r="O165" s="13">
        <v>0</v>
      </c>
      <c r="P165" s="22">
        <f t="shared" si="6"/>
        <v>1</v>
      </c>
      <c r="Q165" s="22">
        <f t="shared" si="6"/>
        <v>44155</v>
      </c>
    </row>
    <row r="166" spans="2:17">
      <c r="B166" s="13">
        <v>4</v>
      </c>
      <c r="C166" s="16" t="s">
        <v>428</v>
      </c>
      <c r="D166" s="13">
        <v>1</v>
      </c>
      <c r="E166" s="13">
        <v>103140</v>
      </c>
      <c r="F166" s="13"/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22">
        <f t="shared" si="6"/>
        <v>1</v>
      </c>
      <c r="Q166" s="22">
        <f t="shared" si="6"/>
        <v>103140</v>
      </c>
    </row>
    <row r="167" spans="2:17">
      <c r="B167" s="13">
        <v>5</v>
      </c>
      <c r="C167" s="16" t="s">
        <v>464</v>
      </c>
      <c r="D167" s="13">
        <v>3</v>
      </c>
      <c r="E167" s="13">
        <v>56484</v>
      </c>
      <c r="F167" s="13"/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22">
        <f t="shared" si="6"/>
        <v>3</v>
      </c>
      <c r="Q167" s="22">
        <f t="shared" si="6"/>
        <v>56484</v>
      </c>
    </row>
    <row r="168" spans="2:17">
      <c r="B168" s="21" t="s">
        <v>61</v>
      </c>
      <c r="C168" s="21"/>
      <c r="D168" s="22">
        <f>SUM(D163:D167)</f>
        <v>4</v>
      </c>
      <c r="E168" s="22">
        <f t="shared" ref="E168:Q168" si="7">SUM(E163:E167)</f>
        <v>159624</v>
      </c>
      <c r="F168" s="22">
        <f t="shared" si="7"/>
        <v>0</v>
      </c>
      <c r="G168" s="22">
        <f t="shared" si="7"/>
        <v>2</v>
      </c>
      <c r="H168" s="22">
        <f t="shared" si="7"/>
        <v>20038.7987692308</v>
      </c>
      <c r="I168" s="22">
        <f t="shared" si="7"/>
        <v>0</v>
      </c>
      <c r="J168" s="22">
        <f t="shared" si="7"/>
        <v>3</v>
      </c>
      <c r="K168" s="22">
        <f t="shared" si="7"/>
        <v>97474.7354002246</v>
      </c>
      <c r="L168" s="22">
        <f t="shared" si="7"/>
        <v>2</v>
      </c>
      <c r="M168" s="22">
        <f t="shared" si="7"/>
        <v>71689</v>
      </c>
      <c r="N168" s="22">
        <f t="shared" si="7"/>
        <v>0</v>
      </c>
      <c r="O168" s="22">
        <f t="shared" si="7"/>
        <v>0</v>
      </c>
      <c r="P168" s="22">
        <f t="shared" si="7"/>
        <v>11</v>
      </c>
      <c r="Q168" s="22">
        <f t="shared" si="7"/>
        <v>348826.534169455</v>
      </c>
    </row>
    <row r="169" spans="2:17">
      <c r="B169" s="13"/>
      <c r="C169" s="21" t="s">
        <v>585</v>
      </c>
      <c r="D169" s="16" t="s">
        <v>9</v>
      </c>
      <c r="E169" s="16"/>
      <c r="F169" s="13"/>
      <c r="G169" s="16" t="s">
        <v>59</v>
      </c>
      <c r="H169" s="16"/>
      <c r="I169" s="13"/>
      <c r="J169" s="109" t="s">
        <v>23</v>
      </c>
      <c r="K169" s="110"/>
      <c r="L169" s="109" t="s">
        <v>30</v>
      </c>
      <c r="M169" s="110"/>
      <c r="N169" s="109" t="s">
        <v>35</v>
      </c>
      <c r="O169" s="110"/>
      <c r="P169" s="21" t="s">
        <v>61</v>
      </c>
      <c r="Q169" s="21"/>
    </row>
    <row r="170" spans="2:17">
      <c r="B170" s="13">
        <v>1</v>
      </c>
      <c r="C170" s="16" t="s">
        <v>638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1</v>
      </c>
      <c r="K170" s="13">
        <v>150450</v>
      </c>
      <c r="L170" s="13">
        <v>0</v>
      </c>
      <c r="M170" s="13">
        <v>0</v>
      </c>
      <c r="N170" s="13">
        <v>0</v>
      </c>
      <c r="O170" s="13">
        <v>0</v>
      </c>
      <c r="P170" s="22">
        <f>D170+G170+J170+L170+N170</f>
        <v>1</v>
      </c>
      <c r="Q170" s="22">
        <f>E170+H170+K170+M170+O170</f>
        <v>150450</v>
      </c>
    </row>
    <row r="171" spans="2:17">
      <c r="B171" s="13">
        <v>2</v>
      </c>
      <c r="C171" s="16" t="s">
        <v>640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22">
        <f t="shared" ref="P171:Q174" si="8">D171+G171+J171+L171+N171</f>
        <v>0</v>
      </c>
      <c r="Q171" s="22">
        <f t="shared" si="8"/>
        <v>0</v>
      </c>
    </row>
    <row r="172" spans="2:17">
      <c r="B172" s="13">
        <v>3</v>
      </c>
      <c r="C172" s="34" t="s">
        <v>480</v>
      </c>
      <c r="D172" s="13">
        <v>0</v>
      </c>
      <c r="E172" s="13">
        <v>0</v>
      </c>
      <c r="F172" s="13">
        <v>0</v>
      </c>
      <c r="G172" s="13">
        <v>10</v>
      </c>
      <c r="H172" s="16">
        <v>54743.9530577932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22">
        <f t="shared" si="8"/>
        <v>10</v>
      </c>
      <c r="Q172" s="22">
        <f t="shared" si="8"/>
        <v>54743.9530577932</v>
      </c>
    </row>
    <row r="173" spans="2:17">
      <c r="B173" s="13">
        <v>4</v>
      </c>
      <c r="C173" s="16" t="s">
        <v>428</v>
      </c>
      <c r="D173" s="13">
        <v>1</v>
      </c>
      <c r="E173" s="13">
        <v>3695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22">
        <f t="shared" si="8"/>
        <v>1</v>
      </c>
      <c r="Q173" s="22">
        <f t="shared" si="8"/>
        <v>3695</v>
      </c>
    </row>
    <row r="174" spans="2:17">
      <c r="B174" s="13">
        <v>5</v>
      </c>
      <c r="C174" s="16" t="s">
        <v>464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22">
        <f t="shared" si="8"/>
        <v>0</v>
      </c>
      <c r="Q174" s="22">
        <f t="shared" si="8"/>
        <v>0</v>
      </c>
    </row>
    <row r="175" spans="2:17">
      <c r="B175" s="21" t="s">
        <v>61</v>
      </c>
      <c r="C175" s="21"/>
      <c r="D175" s="22">
        <f>SUM(D170:D174)</f>
        <v>1</v>
      </c>
      <c r="E175" s="22">
        <f t="shared" ref="E175:Q175" si="9">SUM(E170:E174)</f>
        <v>3695</v>
      </c>
      <c r="F175" s="22">
        <f t="shared" si="9"/>
        <v>0</v>
      </c>
      <c r="G175" s="22">
        <f t="shared" si="9"/>
        <v>10</v>
      </c>
      <c r="H175" s="22">
        <f t="shared" si="9"/>
        <v>54743.9530577932</v>
      </c>
      <c r="I175" s="22">
        <f t="shared" si="9"/>
        <v>0</v>
      </c>
      <c r="J175" s="22">
        <f t="shared" si="9"/>
        <v>1</v>
      </c>
      <c r="K175" s="22">
        <f t="shared" si="9"/>
        <v>150450</v>
      </c>
      <c r="L175" s="22">
        <f t="shared" si="9"/>
        <v>0</v>
      </c>
      <c r="M175" s="22">
        <f t="shared" si="9"/>
        <v>0</v>
      </c>
      <c r="N175" s="22">
        <f t="shared" si="9"/>
        <v>0</v>
      </c>
      <c r="O175" s="22">
        <f t="shared" si="9"/>
        <v>0</v>
      </c>
      <c r="P175" s="22">
        <f t="shared" si="9"/>
        <v>12</v>
      </c>
      <c r="Q175" s="22">
        <f t="shared" si="9"/>
        <v>208888.953057793</v>
      </c>
    </row>
    <row r="176" spans="2:17">
      <c r="B176" s="13"/>
      <c r="C176" s="21" t="s">
        <v>1017</v>
      </c>
      <c r="D176" s="16" t="s">
        <v>9</v>
      </c>
      <c r="E176" s="16"/>
      <c r="F176" s="13"/>
      <c r="G176" s="16" t="s">
        <v>59</v>
      </c>
      <c r="H176" s="16"/>
      <c r="I176" s="13"/>
      <c r="J176" s="109" t="s">
        <v>23</v>
      </c>
      <c r="K176" s="110"/>
      <c r="L176" s="109" t="s">
        <v>30</v>
      </c>
      <c r="M176" s="110"/>
      <c r="N176" s="109" t="s">
        <v>35</v>
      </c>
      <c r="O176" s="110"/>
      <c r="P176" s="21" t="s">
        <v>61</v>
      </c>
      <c r="Q176" s="21"/>
    </row>
    <row r="177" spans="2:17">
      <c r="B177" s="13">
        <v>1</v>
      </c>
      <c r="C177" s="16" t="s">
        <v>638</v>
      </c>
      <c r="D177" s="13">
        <v>0</v>
      </c>
      <c r="E177" s="13">
        <v>0</v>
      </c>
      <c r="F177" s="13">
        <v>0</v>
      </c>
      <c r="G177" s="13">
        <v>1</v>
      </c>
      <c r="H177" s="13">
        <v>1470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22">
        <f>D177+G177+J177+L177+N177</f>
        <v>1</v>
      </c>
      <c r="Q177" s="22">
        <f>E177+H177+K177+M177+O177</f>
        <v>1470</v>
      </c>
    </row>
    <row r="178" spans="2:17">
      <c r="B178" s="13">
        <v>2</v>
      </c>
      <c r="C178" s="16" t="s">
        <v>640</v>
      </c>
      <c r="D178" s="13">
        <v>0</v>
      </c>
      <c r="E178" s="13">
        <v>0</v>
      </c>
      <c r="F178" s="13">
        <v>0</v>
      </c>
      <c r="G178" s="13">
        <v>1</v>
      </c>
      <c r="H178" s="13">
        <v>83146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22">
        <f t="shared" ref="P178:Q181" si="10">D178+G178+J178+L178+N178</f>
        <v>1</v>
      </c>
      <c r="Q178" s="22">
        <f t="shared" si="10"/>
        <v>83146</v>
      </c>
    </row>
    <row r="179" spans="2:17">
      <c r="B179" s="13">
        <v>3</v>
      </c>
      <c r="C179" s="34" t="s">
        <v>480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22">
        <f t="shared" si="10"/>
        <v>0</v>
      </c>
      <c r="Q179" s="22">
        <f t="shared" si="10"/>
        <v>0</v>
      </c>
    </row>
    <row r="180" spans="2:17">
      <c r="B180" s="13">
        <v>4</v>
      </c>
      <c r="C180" s="16" t="s">
        <v>428</v>
      </c>
      <c r="D180" s="13">
        <v>0</v>
      </c>
      <c r="E180" s="13">
        <v>0</v>
      </c>
      <c r="F180" s="13">
        <v>0</v>
      </c>
      <c r="G180" s="13">
        <v>1</v>
      </c>
      <c r="H180" s="13">
        <v>80939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22">
        <f t="shared" si="10"/>
        <v>1</v>
      </c>
      <c r="Q180" s="22">
        <f t="shared" si="10"/>
        <v>80939</v>
      </c>
    </row>
    <row r="181" spans="2:17">
      <c r="B181" s="13">
        <v>5</v>
      </c>
      <c r="C181" s="16" t="s">
        <v>464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22">
        <f t="shared" si="10"/>
        <v>0</v>
      </c>
      <c r="Q181" s="22">
        <f t="shared" si="10"/>
        <v>0</v>
      </c>
    </row>
    <row r="182" spans="2:17">
      <c r="B182" s="21" t="s">
        <v>61</v>
      </c>
      <c r="C182" s="21"/>
      <c r="D182" s="22">
        <f>SUM(D177:D181)</f>
        <v>0</v>
      </c>
      <c r="E182" s="22">
        <f t="shared" ref="E182:Q182" si="11">SUM(E177:E181)</f>
        <v>0</v>
      </c>
      <c r="F182" s="22">
        <f t="shared" si="11"/>
        <v>0</v>
      </c>
      <c r="G182" s="22">
        <f t="shared" si="11"/>
        <v>3</v>
      </c>
      <c r="H182" s="22">
        <f t="shared" si="11"/>
        <v>165555</v>
      </c>
      <c r="I182" s="22">
        <f t="shared" si="11"/>
        <v>0</v>
      </c>
      <c r="J182" s="22">
        <f t="shared" si="11"/>
        <v>0</v>
      </c>
      <c r="K182" s="22">
        <f t="shared" si="11"/>
        <v>0</v>
      </c>
      <c r="L182" s="22">
        <f t="shared" si="11"/>
        <v>0</v>
      </c>
      <c r="M182" s="22">
        <f t="shared" si="11"/>
        <v>0</v>
      </c>
      <c r="N182" s="22">
        <f t="shared" si="11"/>
        <v>0</v>
      </c>
      <c r="O182" s="22">
        <f t="shared" si="11"/>
        <v>0</v>
      </c>
      <c r="P182" s="22">
        <f t="shared" si="11"/>
        <v>3</v>
      </c>
      <c r="Q182" s="22">
        <f t="shared" si="11"/>
        <v>165555</v>
      </c>
    </row>
    <row r="183" s="87" customFormat="1" ht="23.25" spans="2:17">
      <c r="B183" s="102"/>
      <c r="C183" s="103" t="s">
        <v>245</v>
      </c>
      <c r="D183" s="104" t="s">
        <v>9</v>
      </c>
      <c r="E183" s="104"/>
      <c r="F183" s="105"/>
      <c r="G183" s="104" t="s">
        <v>59</v>
      </c>
      <c r="H183" s="104"/>
      <c r="I183" s="105"/>
      <c r="J183" s="111" t="s">
        <v>23</v>
      </c>
      <c r="K183" s="112"/>
      <c r="L183" s="111" t="s">
        <v>30</v>
      </c>
      <c r="M183" s="112"/>
      <c r="N183" s="111" t="s">
        <v>35</v>
      </c>
      <c r="O183" s="112"/>
      <c r="P183" s="105" t="s">
        <v>61</v>
      </c>
      <c r="Q183" s="105"/>
    </row>
    <row r="184" s="87" customFormat="1" ht="23.25" spans="2:17">
      <c r="B184" s="102">
        <v>1</v>
      </c>
      <c r="C184" s="106" t="s">
        <v>285</v>
      </c>
      <c r="D184" s="107" t="e">
        <f>D142+D149+D156+D163+D170+D177</f>
        <v>#REF!</v>
      </c>
      <c r="E184" s="107" t="e">
        <f t="shared" ref="E184:O184" si="12">E142+E149+E156+E163+E170+E177</f>
        <v>#REF!</v>
      </c>
      <c r="F184" s="107">
        <f t="shared" si="12"/>
        <v>0</v>
      </c>
      <c r="G184" s="107" t="e">
        <f t="shared" si="12"/>
        <v>#REF!</v>
      </c>
      <c r="H184" s="107" t="e">
        <f t="shared" si="12"/>
        <v>#REF!</v>
      </c>
      <c r="I184" s="107">
        <f t="shared" si="12"/>
        <v>0</v>
      </c>
      <c r="J184" s="107">
        <f t="shared" si="12"/>
        <v>11</v>
      </c>
      <c r="K184" s="107" t="e">
        <f t="shared" si="12"/>
        <v>#REF!</v>
      </c>
      <c r="L184" s="107">
        <f t="shared" si="12"/>
        <v>5</v>
      </c>
      <c r="M184" s="107" t="e">
        <f t="shared" si="12"/>
        <v>#REF!</v>
      </c>
      <c r="N184" s="107">
        <f t="shared" si="12"/>
        <v>21</v>
      </c>
      <c r="O184" s="107" t="e">
        <f t="shared" si="12"/>
        <v>#REF!</v>
      </c>
      <c r="P184" s="104" t="e">
        <f>D184+G184+J184+L184+N184</f>
        <v>#REF!</v>
      </c>
      <c r="Q184" s="104" t="e">
        <f>E184+H184+K184+M184+O184</f>
        <v>#REF!</v>
      </c>
    </row>
    <row r="185" s="87" customFormat="1" ht="23.25" spans="2:17">
      <c r="B185" s="102">
        <v>2</v>
      </c>
      <c r="C185" s="106" t="s">
        <v>640</v>
      </c>
      <c r="D185" s="107">
        <f t="shared" ref="D185:O188" si="13">D143+D150+D157+D164+D171+D178</f>
        <v>1</v>
      </c>
      <c r="E185" s="107" t="e">
        <f t="shared" si="13"/>
        <v>#REF!</v>
      </c>
      <c r="F185" s="107">
        <f t="shared" si="13"/>
        <v>0</v>
      </c>
      <c r="G185" s="107">
        <f t="shared" si="13"/>
        <v>3</v>
      </c>
      <c r="H185" s="107" t="e">
        <f t="shared" si="13"/>
        <v>#REF!</v>
      </c>
      <c r="I185" s="107">
        <f t="shared" si="13"/>
        <v>0</v>
      </c>
      <c r="J185" s="107">
        <f t="shared" si="13"/>
        <v>0</v>
      </c>
      <c r="K185" s="107">
        <f t="shared" si="13"/>
        <v>0</v>
      </c>
      <c r="L185" s="107">
        <f t="shared" si="13"/>
        <v>2</v>
      </c>
      <c r="M185" s="107" t="e">
        <f t="shared" si="13"/>
        <v>#REF!</v>
      </c>
      <c r="N185" s="107">
        <f t="shared" si="13"/>
        <v>19</v>
      </c>
      <c r="O185" s="107" t="e">
        <f t="shared" si="13"/>
        <v>#REF!</v>
      </c>
      <c r="P185" s="104">
        <f t="shared" ref="P185:Q188" si="14">D185+G185+J185+L185+N185</f>
        <v>25</v>
      </c>
      <c r="Q185" s="104" t="e">
        <f t="shared" si="14"/>
        <v>#REF!</v>
      </c>
    </row>
    <row r="186" s="87" customFormat="1" ht="23.25" spans="2:17">
      <c r="B186" s="102">
        <v>3</v>
      </c>
      <c r="C186" s="108" t="s">
        <v>480</v>
      </c>
      <c r="D186" s="107">
        <f t="shared" si="13"/>
        <v>5</v>
      </c>
      <c r="E186" s="107" t="e">
        <f t="shared" si="13"/>
        <v>#REF!</v>
      </c>
      <c r="F186" s="107">
        <f t="shared" si="13"/>
        <v>0</v>
      </c>
      <c r="G186" s="107">
        <f t="shared" si="13"/>
        <v>30</v>
      </c>
      <c r="H186" s="107" t="e">
        <f t="shared" si="13"/>
        <v>#REF!</v>
      </c>
      <c r="I186" s="107">
        <f t="shared" si="13"/>
        <v>0</v>
      </c>
      <c r="J186" s="107">
        <f t="shared" si="13"/>
        <v>7</v>
      </c>
      <c r="K186" s="107" t="e">
        <f t="shared" si="13"/>
        <v>#REF!</v>
      </c>
      <c r="L186" s="107">
        <f>L144+L151+L158+L165+L172+L179</f>
        <v>51</v>
      </c>
      <c r="M186" s="107" t="e">
        <f t="shared" si="13"/>
        <v>#REF!</v>
      </c>
      <c r="N186" s="107">
        <f t="shared" si="13"/>
        <v>72</v>
      </c>
      <c r="O186" s="107">
        <f t="shared" si="13"/>
        <v>114984</v>
      </c>
      <c r="P186" s="104">
        <f t="shared" si="14"/>
        <v>165</v>
      </c>
      <c r="Q186" s="104" t="e">
        <f t="shared" si="14"/>
        <v>#REF!</v>
      </c>
    </row>
    <row r="187" s="87" customFormat="1" ht="23.25" spans="2:17">
      <c r="B187" s="102">
        <v>4</v>
      </c>
      <c r="C187" s="106" t="s">
        <v>428</v>
      </c>
      <c r="D187" s="107">
        <f t="shared" si="13"/>
        <v>3</v>
      </c>
      <c r="E187" s="107" t="e">
        <f t="shared" si="13"/>
        <v>#REF!</v>
      </c>
      <c r="F187" s="107">
        <f t="shared" si="13"/>
        <v>0</v>
      </c>
      <c r="G187" s="107">
        <f t="shared" si="13"/>
        <v>2</v>
      </c>
      <c r="H187" s="107">
        <f t="shared" si="13"/>
        <v>81271</v>
      </c>
      <c r="I187" s="107">
        <f t="shared" si="13"/>
        <v>0</v>
      </c>
      <c r="J187" s="107">
        <f t="shared" si="13"/>
        <v>6</v>
      </c>
      <c r="K187" s="107" t="e">
        <f t="shared" si="13"/>
        <v>#REF!</v>
      </c>
      <c r="L187" s="107">
        <f t="shared" si="13"/>
        <v>12</v>
      </c>
      <c r="M187" s="107" t="e">
        <f t="shared" si="13"/>
        <v>#REF!</v>
      </c>
      <c r="N187" s="107">
        <f t="shared" si="13"/>
        <v>9</v>
      </c>
      <c r="O187" s="107">
        <f t="shared" si="13"/>
        <v>5058</v>
      </c>
      <c r="P187" s="104">
        <f t="shared" si="14"/>
        <v>32</v>
      </c>
      <c r="Q187" s="104" t="e">
        <f t="shared" si="14"/>
        <v>#REF!</v>
      </c>
    </row>
    <row r="188" s="87" customFormat="1" ht="23.25" spans="2:17">
      <c r="B188" s="102">
        <v>5</v>
      </c>
      <c r="C188" s="106" t="s">
        <v>464</v>
      </c>
      <c r="D188" s="107">
        <f t="shared" si="13"/>
        <v>11</v>
      </c>
      <c r="E188" s="107" t="e">
        <f t="shared" si="13"/>
        <v>#REF!</v>
      </c>
      <c r="F188" s="107">
        <f t="shared" si="13"/>
        <v>0</v>
      </c>
      <c r="G188" s="107">
        <f t="shared" si="13"/>
        <v>5</v>
      </c>
      <c r="H188" s="107" t="e">
        <f t="shared" si="13"/>
        <v>#REF!</v>
      </c>
      <c r="I188" s="107">
        <f t="shared" si="13"/>
        <v>0</v>
      </c>
      <c r="J188" s="107">
        <f t="shared" si="13"/>
        <v>4</v>
      </c>
      <c r="K188" s="107" t="e">
        <f t="shared" si="13"/>
        <v>#REF!</v>
      </c>
      <c r="L188" s="107">
        <f t="shared" si="13"/>
        <v>16</v>
      </c>
      <c r="M188" s="107" t="e">
        <f t="shared" si="13"/>
        <v>#REF!</v>
      </c>
      <c r="N188" s="107">
        <f t="shared" si="13"/>
        <v>40</v>
      </c>
      <c r="O188" s="107">
        <f t="shared" si="13"/>
        <v>49058</v>
      </c>
      <c r="P188" s="104">
        <f t="shared" si="14"/>
        <v>76</v>
      </c>
      <c r="Q188" s="104" t="e">
        <f t="shared" si="14"/>
        <v>#REF!</v>
      </c>
    </row>
    <row r="189" s="87" customFormat="1" ht="23.25" spans="2:17">
      <c r="B189" s="105" t="s">
        <v>61</v>
      </c>
      <c r="C189" s="105"/>
      <c r="D189" s="104" t="e">
        <f>SUM(D184:D188)</f>
        <v>#REF!</v>
      </c>
      <c r="E189" s="104" t="e">
        <f t="shared" ref="E189:Q189" si="15">SUM(E184:E188)</f>
        <v>#REF!</v>
      </c>
      <c r="F189" s="104">
        <f t="shared" si="15"/>
        <v>0</v>
      </c>
      <c r="G189" s="104" t="e">
        <f t="shared" si="15"/>
        <v>#REF!</v>
      </c>
      <c r="H189" s="104" t="e">
        <f t="shared" si="15"/>
        <v>#REF!</v>
      </c>
      <c r="I189" s="104">
        <f t="shared" si="15"/>
        <v>0</v>
      </c>
      <c r="J189" s="104">
        <f t="shared" si="15"/>
        <v>28</v>
      </c>
      <c r="K189" s="104" t="e">
        <f t="shared" si="15"/>
        <v>#REF!</v>
      </c>
      <c r="L189" s="104">
        <f t="shared" si="15"/>
        <v>86</v>
      </c>
      <c r="M189" s="104" t="e">
        <f t="shared" si="15"/>
        <v>#REF!</v>
      </c>
      <c r="N189" s="104">
        <f t="shared" si="15"/>
        <v>161</v>
      </c>
      <c r="O189" s="104" t="e">
        <f t="shared" si="15"/>
        <v>#REF!</v>
      </c>
      <c r="P189" s="104" t="e">
        <f t="shared" si="15"/>
        <v>#REF!</v>
      </c>
      <c r="Q189" s="104" t="e">
        <f t="shared" si="15"/>
        <v>#REF!</v>
      </c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>
      <c r="B197" s="3"/>
      <c r="C197" s="3"/>
      <c r="D197" s="3"/>
      <c r="E197" s="3"/>
      <c r="F197" s="3"/>
      <c r="G197" s="3"/>
      <c r="H197" s="3"/>
      <c r="I197" s="3"/>
      <c r="J197" s="3"/>
    </row>
    <row r="198" spans="2:10">
      <c r="B198" s="3"/>
      <c r="C198" s="3"/>
      <c r="D198" s="3"/>
      <c r="E198" s="3"/>
      <c r="F198" s="3"/>
      <c r="G198" s="3"/>
      <c r="H198" s="3"/>
      <c r="I198" s="3"/>
      <c r="J198" s="3"/>
    </row>
    <row r="199" spans="2:10">
      <c r="B199" s="3"/>
      <c r="C199" s="3"/>
      <c r="D199" s="3"/>
      <c r="E199" s="3"/>
      <c r="F199" s="3"/>
      <c r="G199" s="3"/>
      <c r="H199" s="3"/>
      <c r="I199" s="3"/>
      <c r="J199" s="3"/>
    </row>
    <row r="200" spans="2:10">
      <c r="B200" s="3"/>
      <c r="C200" s="3"/>
      <c r="D200" s="3"/>
      <c r="E200" s="3"/>
      <c r="F200" s="3"/>
      <c r="G200" s="3"/>
      <c r="H200" s="3"/>
      <c r="I200" s="3"/>
      <c r="J200" s="3"/>
    </row>
    <row r="201" spans="2:10">
      <c r="B201" s="3"/>
      <c r="C201" s="3"/>
      <c r="D201" s="3"/>
      <c r="E201" s="3"/>
      <c r="F201" s="3"/>
      <c r="G201" s="3"/>
      <c r="H201" s="3"/>
      <c r="I201" s="3"/>
      <c r="J201" s="3"/>
    </row>
    <row r="202" spans="2:10">
      <c r="B202" s="3"/>
      <c r="C202" s="3"/>
      <c r="D202" s="3"/>
      <c r="E202" s="3"/>
      <c r="F202" s="3"/>
      <c r="G202" s="3"/>
      <c r="H202" s="3"/>
      <c r="I202" s="3"/>
      <c r="J202" s="3"/>
    </row>
    <row r="203" spans="2:10">
      <c r="B203" s="3"/>
      <c r="C203" s="3"/>
      <c r="D203" s="3"/>
      <c r="E203" s="3"/>
      <c r="F203" s="3"/>
      <c r="G203" s="3"/>
      <c r="H203" s="3"/>
      <c r="I203" s="3"/>
      <c r="J203" s="3"/>
    </row>
    <row r="204" spans="2:10">
      <c r="B204" s="3"/>
      <c r="C204" s="3"/>
      <c r="D204" s="3"/>
      <c r="E204" s="3"/>
      <c r="F204" s="3"/>
      <c r="G204" s="3"/>
      <c r="H204" s="3"/>
      <c r="I204" s="3"/>
      <c r="J204" s="3"/>
    </row>
    <row r="205" spans="2:10">
      <c r="B205" s="3"/>
      <c r="C205" s="3"/>
      <c r="D205" s="3"/>
      <c r="E205" s="3"/>
      <c r="F205" s="3"/>
      <c r="G205" s="3"/>
      <c r="H205" s="3"/>
      <c r="I205" s="3"/>
      <c r="J205" s="3"/>
    </row>
    <row r="206" spans="2:10">
      <c r="B206" s="3"/>
      <c r="C206" s="3"/>
      <c r="D206" s="3"/>
      <c r="E206" s="3"/>
      <c r="F206" s="3"/>
      <c r="G206" s="3"/>
      <c r="H206" s="3"/>
      <c r="I206" s="3"/>
      <c r="J206" s="3"/>
    </row>
    <row r="207" spans="2:10">
      <c r="B207" s="3"/>
      <c r="C207" s="3"/>
      <c r="D207" s="3"/>
      <c r="E207" s="3"/>
      <c r="F207" s="3"/>
      <c r="G207" s="3"/>
      <c r="H207" s="3"/>
      <c r="I207" s="3"/>
      <c r="J207" s="3"/>
    </row>
    <row r="208" spans="2:10">
      <c r="B208" s="3"/>
      <c r="C208" s="3"/>
      <c r="D208" s="3"/>
      <c r="E208" s="3"/>
      <c r="F208" s="3"/>
      <c r="G208" s="3"/>
      <c r="H208" s="3"/>
      <c r="I208" s="3"/>
      <c r="J208" s="3"/>
    </row>
    <row r="209" spans="2:10">
      <c r="B209" s="3"/>
      <c r="C209" s="3"/>
      <c r="D209" s="3"/>
      <c r="E209" s="3"/>
      <c r="F209" s="3"/>
      <c r="G209" s="3"/>
      <c r="H209" s="3"/>
      <c r="I209" s="3"/>
      <c r="J209" s="3"/>
    </row>
    <row r="210" spans="2:10">
      <c r="B210" s="3"/>
      <c r="C210" s="3"/>
      <c r="D210" s="3"/>
      <c r="E210" s="3"/>
      <c r="F210" s="3"/>
      <c r="G210" s="3"/>
      <c r="H210" s="3"/>
      <c r="I210" s="3"/>
      <c r="J210" s="3"/>
    </row>
    <row r="211" spans="2:10">
      <c r="B211" s="3"/>
      <c r="C211" s="3"/>
      <c r="D211" s="3"/>
      <c r="E211" s="3"/>
      <c r="F211" s="3"/>
      <c r="G211" s="3"/>
      <c r="H211" s="3"/>
      <c r="I211" s="3"/>
      <c r="J211" s="3"/>
    </row>
    <row r="212" spans="2:10">
      <c r="B212" s="3"/>
      <c r="C212" s="3"/>
      <c r="D212" s="3"/>
      <c r="E212" s="3"/>
      <c r="F212" s="3"/>
      <c r="G212" s="3"/>
      <c r="H212" s="3"/>
      <c r="I212" s="3"/>
      <c r="J212" s="3"/>
    </row>
    <row r="213" spans="2:10">
      <c r="B213" s="3"/>
      <c r="C213" s="3"/>
      <c r="D213" s="3"/>
      <c r="E213" s="3"/>
      <c r="F213" s="3"/>
      <c r="G213" s="3"/>
      <c r="H213" s="3"/>
      <c r="I213" s="3"/>
      <c r="J213" s="3"/>
    </row>
    <row r="214" spans="2:10">
      <c r="B214" s="3"/>
      <c r="C214" s="3"/>
      <c r="D214" s="3"/>
      <c r="E214" s="3"/>
      <c r="F214" s="3"/>
      <c r="G214" s="3"/>
      <c r="H214" s="3"/>
      <c r="I214" s="3"/>
      <c r="J214" s="3"/>
    </row>
    <row r="215" spans="2:10">
      <c r="B215" s="3"/>
      <c r="C215" s="3"/>
      <c r="D215" s="3"/>
      <c r="E215" s="3"/>
      <c r="F215" s="3"/>
      <c r="G215" s="3"/>
      <c r="H215" s="3"/>
      <c r="I215" s="3"/>
      <c r="J215" s="3"/>
    </row>
    <row r="216" spans="2:10">
      <c r="B216" s="3"/>
      <c r="C216" s="3"/>
      <c r="D216" s="3"/>
      <c r="E216" s="3"/>
      <c r="F216" s="3"/>
      <c r="G216" s="3"/>
      <c r="H216" s="3"/>
      <c r="I216" s="3"/>
      <c r="J216" s="3"/>
    </row>
    <row r="217" spans="2:10">
      <c r="B217" s="3"/>
      <c r="C217" s="3"/>
      <c r="D217" s="3"/>
      <c r="E217" s="3"/>
      <c r="F217" s="3"/>
      <c r="G217" s="3"/>
      <c r="H217" s="3"/>
      <c r="I217" s="3"/>
      <c r="J217" s="3"/>
    </row>
    <row r="218" spans="2:10">
      <c r="B218" s="3"/>
      <c r="C218" s="3"/>
      <c r="D218" s="3"/>
      <c r="E218" s="3"/>
      <c r="F218" s="3"/>
      <c r="G218" s="3"/>
      <c r="H218" s="3"/>
      <c r="I218" s="3"/>
      <c r="J218" s="3"/>
    </row>
    <row r="219" spans="2:10">
      <c r="B219" s="3"/>
      <c r="C219" s="3"/>
      <c r="D219" s="3"/>
      <c r="E219" s="3"/>
      <c r="F219" s="3"/>
      <c r="G219" s="3"/>
      <c r="H219" s="3"/>
      <c r="I219" s="3"/>
      <c r="J219" s="3"/>
    </row>
    <row r="220" spans="2:10">
      <c r="B220" s="3"/>
      <c r="C220" s="3"/>
      <c r="D220" s="3"/>
      <c r="E220" s="3"/>
      <c r="F220" s="3"/>
      <c r="G220" s="3"/>
      <c r="H220" s="3"/>
      <c r="I220" s="3"/>
      <c r="J220" s="3"/>
    </row>
    <row r="221" spans="2:10">
      <c r="B221" s="3"/>
      <c r="C221" s="3"/>
      <c r="D221" s="3"/>
      <c r="E221" s="3"/>
      <c r="F221" s="3"/>
      <c r="G221" s="3"/>
      <c r="H221" s="3"/>
      <c r="I221" s="3"/>
      <c r="J221" s="3"/>
    </row>
    <row r="222" spans="2:10">
      <c r="B222" s="3"/>
      <c r="C222" s="3"/>
      <c r="D222" s="3"/>
      <c r="E222" s="3"/>
      <c r="F222" s="3"/>
      <c r="G222" s="3"/>
      <c r="H222" s="3"/>
      <c r="I222" s="3"/>
      <c r="J222" s="3"/>
    </row>
    <row r="223" spans="2:10">
      <c r="B223" s="3"/>
      <c r="C223" s="3"/>
      <c r="D223" s="3"/>
      <c r="E223" s="3"/>
      <c r="F223" s="3"/>
      <c r="G223" s="3"/>
      <c r="H223" s="3"/>
      <c r="I223" s="3"/>
      <c r="J223" s="3"/>
    </row>
    <row r="224" spans="2:10">
      <c r="B224" s="3"/>
      <c r="C224" s="3"/>
      <c r="D224" s="3"/>
      <c r="E224" s="3"/>
      <c r="F224" s="3"/>
      <c r="G224" s="3"/>
      <c r="H224" s="3"/>
      <c r="I224" s="3"/>
      <c r="J224" s="3"/>
    </row>
    <row r="225" spans="2:10">
      <c r="B225" s="3"/>
      <c r="C225" s="3"/>
      <c r="D225" s="3"/>
      <c r="E225" s="3"/>
      <c r="F225" s="3"/>
      <c r="G225" s="3"/>
      <c r="H225" s="3"/>
      <c r="I225" s="3"/>
      <c r="J225" s="3"/>
    </row>
    <row r="226" spans="2:10">
      <c r="B226" s="3"/>
      <c r="C226" s="3"/>
      <c r="D226" s="3"/>
      <c r="E226" s="3"/>
      <c r="F226" s="3"/>
      <c r="G226" s="3"/>
      <c r="H226" s="3"/>
      <c r="I226" s="3"/>
      <c r="J226" s="3"/>
    </row>
    <row r="227" spans="2:10">
      <c r="B227" s="3"/>
      <c r="C227" s="3"/>
      <c r="D227" s="3"/>
      <c r="E227" s="3"/>
      <c r="F227" s="3"/>
      <c r="G227" s="3"/>
      <c r="H227" s="3"/>
      <c r="I227" s="3"/>
      <c r="J227" s="3"/>
    </row>
    <row r="228" spans="2:10">
      <c r="B228" s="3"/>
      <c r="C228" s="3"/>
      <c r="D228" s="3"/>
      <c r="E228" s="3"/>
      <c r="F228" s="3"/>
      <c r="G228" s="3"/>
      <c r="H228" s="3"/>
      <c r="I228" s="3"/>
      <c r="J228" s="3"/>
    </row>
    <row r="229" spans="2:10">
      <c r="B229" s="3"/>
      <c r="C229" s="3"/>
      <c r="D229" s="3"/>
      <c r="E229" s="3"/>
      <c r="F229" s="3"/>
      <c r="G229" s="3"/>
      <c r="H229" s="3"/>
      <c r="I229" s="3"/>
      <c r="J229" s="3"/>
    </row>
    <row r="230" spans="2:10">
      <c r="B230" s="3"/>
      <c r="C230" s="3"/>
      <c r="D230" s="3"/>
      <c r="E230" s="3"/>
      <c r="F230" s="3"/>
      <c r="G230" s="3"/>
      <c r="H230" s="3"/>
      <c r="I230" s="3"/>
      <c r="J230" s="3"/>
    </row>
    <row r="231" spans="2:10">
      <c r="B231" s="3"/>
      <c r="C231" s="3"/>
      <c r="D231" s="3"/>
      <c r="E231" s="3"/>
      <c r="F231" s="3"/>
      <c r="G231" s="3"/>
      <c r="H231" s="3"/>
      <c r="I231" s="3"/>
      <c r="J231" s="3"/>
    </row>
    <row r="232" spans="2:10">
      <c r="B232" s="3"/>
      <c r="C232" s="3"/>
      <c r="D232" s="3"/>
      <c r="E232" s="3"/>
      <c r="F232" s="3"/>
      <c r="G232" s="3"/>
      <c r="H232" s="3"/>
      <c r="I232" s="3"/>
      <c r="J232" s="3"/>
    </row>
    <row r="233" spans="2:10">
      <c r="B233" s="3"/>
      <c r="C233" s="3"/>
      <c r="D233" s="3"/>
      <c r="E233" s="3"/>
      <c r="F233" s="3"/>
      <c r="G233" s="3"/>
      <c r="H233" s="3"/>
      <c r="I233" s="3"/>
      <c r="J233" s="3"/>
    </row>
    <row r="234" spans="2:10">
      <c r="B234" s="3"/>
      <c r="C234" s="3"/>
      <c r="D234" s="3"/>
      <c r="E234" s="3"/>
      <c r="F234" s="3"/>
      <c r="G234" s="3"/>
      <c r="H234" s="3"/>
      <c r="I234" s="3"/>
      <c r="J234" s="3"/>
    </row>
    <row r="235" spans="2:10">
      <c r="B235" s="3"/>
      <c r="C235" s="3"/>
      <c r="D235" s="3"/>
      <c r="E235" s="3"/>
      <c r="F235" s="3"/>
      <c r="G235" s="3"/>
      <c r="H235" s="3"/>
      <c r="I235" s="3"/>
      <c r="J235" s="3"/>
    </row>
    <row r="236" spans="2:10">
      <c r="B236" s="3"/>
      <c r="C236" s="3"/>
      <c r="D236" s="3"/>
      <c r="E236" s="3"/>
      <c r="F236" s="3"/>
      <c r="G236" s="3"/>
      <c r="H236" s="3"/>
      <c r="I236" s="3"/>
      <c r="J236" s="3"/>
    </row>
    <row r="237" spans="2:10">
      <c r="B237" s="3"/>
      <c r="C237" s="3"/>
      <c r="D237" s="3"/>
      <c r="E237" s="3"/>
      <c r="F237" s="3"/>
      <c r="G237" s="3"/>
      <c r="H237" s="3"/>
      <c r="I237" s="3"/>
      <c r="J237" s="3"/>
    </row>
    <row r="238" spans="2:10">
      <c r="B238" s="3"/>
      <c r="C238" s="3"/>
      <c r="D238" s="3"/>
      <c r="E238" s="3"/>
      <c r="F238" s="3"/>
      <c r="G238" s="3"/>
      <c r="H238" s="3"/>
      <c r="I238" s="3"/>
      <c r="J238" s="3"/>
    </row>
    <row r="239" spans="2:10">
      <c r="B239" s="3"/>
      <c r="C239" s="3"/>
      <c r="D239" s="3"/>
      <c r="E239" s="3"/>
      <c r="F239" s="3"/>
      <c r="G239" s="3"/>
      <c r="H239" s="3"/>
      <c r="I239" s="3"/>
      <c r="J239" s="3"/>
    </row>
    <row r="240" spans="2:10">
      <c r="B240" s="3"/>
      <c r="C240" s="3"/>
      <c r="D240" s="3"/>
      <c r="E240" s="3"/>
      <c r="F240" s="3"/>
      <c r="G240" s="3"/>
      <c r="H240" s="3"/>
      <c r="I240" s="3"/>
      <c r="J240" s="3"/>
    </row>
    <row r="241" spans="2:10">
      <c r="B241" s="3"/>
      <c r="C241" s="3"/>
      <c r="D241" s="3"/>
      <c r="E241" s="3"/>
      <c r="F241" s="3"/>
      <c r="G241" s="3"/>
      <c r="H241" s="3"/>
      <c r="I241" s="3"/>
      <c r="J241" s="3"/>
    </row>
    <row r="242" spans="2:10">
      <c r="B242" s="3"/>
      <c r="C242" s="3"/>
      <c r="D242" s="3"/>
      <c r="E242" s="3"/>
      <c r="F242" s="3"/>
      <c r="G242" s="3"/>
      <c r="H242" s="3"/>
      <c r="I242" s="3"/>
      <c r="J242" s="3"/>
    </row>
    <row r="243" spans="2:10">
      <c r="B243" s="3"/>
      <c r="C243" s="3"/>
      <c r="D243" s="3"/>
      <c r="E243" s="3"/>
      <c r="F243" s="3"/>
      <c r="G243" s="3"/>
      <c r="H243" s="3"/>
      <c r="I243" s="3"/>
      <c r="J243" s="3"/>
    </row>
    <row r="244" spans="2:10">
      <c r="B244" s="3"/>
      <c r="C244" s="3"/>
      <c r="D244" s="3"/>
      <c r="E244" s="3"/>
      <c r="F244" s="3"/>
      <c r="G244" s="3"/>
      <c r="H244" s="3"/>
      <c r="I244" s="3"/>
      <c r="J244" s="3"/>
    </row>
    <row r="245" spans="2:10">
      <c r="B245" s="3"/>
      <c r="C245" s="3"/>
      <c r="D245" s="3"/>
      <c r="E245" s="3"/>
      <c r="F245" s="3"/>
      <c r="G245" s="3"/>
      <c r="H245" s="3"/>
      <c r="I245" s="3"/>
      <c r="J245" s="3"/>
    </row>
    <row r="246" spans="2:10">
      <c r="B246" s="3"/>
      <c r="C246" s="3"/>
      <c r="D246" s="3"/>
      <c r="E246" s="3"/>
      <c r="F246" s="3"/>
      <c r="G246" s="3"/>
      <c r="H246" s="3"/>
      <c r="I246" s="3"/>
      <c r="J246" s="3"/>
    </row>
    <row r="247" spans="2:10">
      <c r="B247" s="3"/>
      <c r="C247" s="3"/>
      <c r="D247" s="3"/>
      <c r="E247" s="3"/>
      <c r="F247" s="3"/>
      <c r="G247" s="3"/>
      <c r="H247" s="3"/>
      <c r="I247" s="3"/>
      <c r="J247" s="3"/>
    </row>
    <row r="248" spans="2:10">
      <c r="B248" s="3"/>
      <c r="C248" s="3"/>
      <c r="D248" s="3"/>
      <c r="E248" s="3"/>
      <c r="F248" s="3"/>
      <c r="G248" s="3"/>
      <c r="H248" s="3"/>
      <c r="I248" s="3"/>
      <c r="J248" s="3"/>
    </row>
    <row r="249" spans="2:10">
      <c r="B249" s="3"/>
      <c r="C249" s="3"/>
      <c r="D249" s="3"/>
      <c r="E249" s="3"/>
      <c r="F249" s="3"/>
      <c r="G249" s="3"/>
      <c r="H249" s="3"/>
      <c r="I249" s="3"/>
      <c r="J249" s="3"/>
    </row>
    <row r="250" spans="2:10">
      <c r="B250" s="3"/>
      <c r="C250" s="3"/>
      <c r="D250" s="3"/>
      <c r="E250" s="3"/>
      <c r="F250" s="3"/>
      <c r="G250" s="3"/>
      <c r="H250" s="3"/>
      <c r="I250" s="3"/>
      <c r="J250" s="3"/>
    </row>
    <row r="251" spans="2:10">
      <c r="B251" s="3"/>
      <c r="C251" s="3"/>
      <c r="D251" s="3"/>
      <c r="E251" s="3"/>
      <c r="F251" s="3"/>
      <c r="G251" s="3"/>
      <c r="H251" s="3"/>
      <c r="I251" s="3"/>
      <c r="J251" s="3"/>
    </row>
    <row r="252" spans="2:10">
      <c r="B252" s="3"/>
      <c r="C252" s="3"/>
      <c r="D252" s="3"/>
      <c r="E252" s="3"/>
      <c r="F252" s="3"/>
      <c r="G252" s="3"/>
      <c r="H252" s="3"/>
      <c r="I252" s="3"/>
      <c r="J252" s="3"/>
    </row>
    <row r="253" spans="2:10">
      <c r="B253" s="3"/>
      <c r="C253" s="3"/>
      <c r="D253" s="3"/>
      <c r="E253" s="3"/>
      <c r="F253" s="3"/>
      <c r="G253" s="3"/>
      <c r="H253" s="3"/>
      <c r="I253" s="3"/>
      <c r="J253" s="3"/>
    </row>
    <row r="254" spans="2:10">
      <c r="B254" s="3"/>
      <c r="C254" s="3"/>
      <c r="D254" s="3"/>
      <c r="E254" s="3"/>
      <c r="F254" s="3"/>
      <c r="G254" s="3"/>
      <c r="H254" s="3"/>
      <c r="I254" s="3"/>
      <c r="J254" s="3"/>
    </row>
    <row r="255" spans="2:10">
      <c r="B255" s="3"/>
      <c r="C255" s="3"/>
      <c r="D255" s="3"/>
      <c r="E255" s="3"/>
      <c r="F255" s="3"/>
      <c r="G255" s="3"/>
      <c r="H255" s="3"/>
      <c r="I255" s="3"/>
      <c r="J255" s="3"/>
    </row>
    <row r="256" spans="2:10">
      <c r="B256" s="3"/>
      <c r="C256" s="3"/>
      <c r="D256" s="3"/>
      <c r="E256" s="3"/>
      <c r="F256" s="3"/>
      <c r="G256" s="3"/>
      <c r="H256" s="3"/>
      <c r="I256" s="3"/>
      <c r="J256" s="3"/>
    </row>
    <row r="257" spans="2:10">
      <c r="B257" s="3"/>
      <c r="C257" s="3"/>
      <c r="D257" s="3"/>
      <c r="E257" s="3"/>
      <c r="F257" s="3"/>
      <c r="G257" s="3"/>
      <c r="H257" s="3"/>
      <c r="I257" s="3"/>
      <c r="J257" s="3"/>
    </row>
    <row r="258" spans="2:10">
      <c r="B258" s="3"/>
      <c r="C258" s="3"/>
      <c r="D258" s="3"/>
      <c r="E258" s="3"/>
      <c r="F258" s="3"/>
      <c r="G258" s="3"/>
      <c r="H258" s="3"/>
      <c r="I258" s="3"/>
      <c r="J258" s="3"/>
    </row>
    <row r="259" spans="2:10">
      <c r="B259" s="3"/>
      <c r="C259" s="3"/>
      <c r="D259" s="3"/>
      <c r="E259" s="3"/>
      <c r="F259" s="3"/>
      <c r="G259" s="3"/>
      <c r="H259" s="3"/>
      <c r="I259" s="3"/>
      <c r="J259" s="3"/>
    </row>
    <row r="260" spans="2:10">
      <c r="B260" s="3"/>
      <c r="C260" s="3"/>
      <c r="D260" s="3"/>
      <c r="E260" s="3"/>
      <c r="F260" s="3"/>
      <c r="G260" s="3"/>
      <c r="H260" s="3"/>
      <c r="I260" s="3"/>
      <c r="J260" s="3"/>
    </row>
    <row r="261" spans="2:10">
      <c r="B261" s="3"/>
      <c r="C261" s="3"/>
      <c r="D261" s="3"/>
      <c r="E261" s="3"/>
      <c r="F261" s="3"/>
      <c r="G261" s="3"/>
      <c r="H261" s="3"/>
      <c r="I261" s="3"/>
      <c r="J261" s="3"/>
    </row>
    <row r="262" spans="2:10">
      <c r="B262" s="3"/>
      <c r="C262" s="3"/>
      <c r="D262" s="3"/>
      <c r="E262" s="3"/>
      <c r="F262" s="3"/>
      <c r="G262" s="3"/>
      <c r="H262" s="3"/>
      <c r="I262" s="3"/>
      <c r="J262" s="3"/>
    </row>
    <row r="263" spans="2:10">
      <c r="B263" s="3"/>
      <c r="C263" s="3"/>
      <c r="D263" s="3"/>
      <c r="E263" s="3"/>
      <c r="F263" s="3"/>
      <c r="G263" s="3"/>
      <c r="H263" s="3"/>
      <c r="I263" s="3"/>
      <c r="J263" s="3"/>
    </row>
    <row r="264" spans="2:10">
      <c r="B264" s="3"/>
      <c r="C264" s="3"/>
      <c r="D264" s="3"/>
      <c r="E264" s="3"/>
      <c r="F264" s="3"/>
      <c r="G264" s="3"/>
      <c r="H264" s="3"/>
      <c r="I264" s="3"/>
      <c r="J264" s="3"/>
    </row>
    <row r="265" spans="2:10">
      <c r="B265" s="3"/>
      <c r="C265" s="3"/>
      <c r="D265" s="3"/>
      <c r="E265" s="3"/>
      <c r="F265" s="3"/>
      <c r="G265" s="3"/>
      <c r="H265" s="3"/>
      <c r="I265" s="3"/>
      <c r="J265" s="3"/>
    </row>
    <row r="266" spans="2:10">
      <c r="B266" s="3"/>
      <c r="C266" s="3"/>
      <c r="D266" s="3"/>
      <c r="E266" s="3"/>
      <c r="F266" s="3"/>
      <c r="G266" s="3"/>
      <c r="H266" s="3"/>
      <c r="I266" s="3"/>
      <c r="J266" s="3"/>
    </row>
    <row r="267" spans="2:10">
      <c r="B267" s="3"/>
      <c r="C267" s="3"/>
      <c r="D267" s="3"/>
      <c r="E267" s="3"/>
      <c r="F267" s="3"/>
      <c r="G267" s="3"/>
      <c r="H267" s="3"/>
      <c r="I267" s="3"/>
      <c r="J267" s="3"/>
    </row>
    <row r="268" spans="2:10">
      <c r="B268" s="3"/>
      <c r="C268" s="3"/>
      <c r="D268" s="3"/>
      <c r="E268" s="3"/>
      <c r="F268" s="3"/>
      <c r="G268" s="3"/>
      <c r="H268" s="3"/>
      <c r="I268" s="3"/>
      <c r="J268" s="3"/>
    </row>
    <row r="269" spans="2:10">
      <c r="B269" s="3"/>
      <c r="C269" s="3"/>
      <c r="D269" s="3"/>
      <c r="E269" s="3"/>
      <c r="F269" s="3"/>
      <c r="G269" s="3"/>
      <c r="H269" s="3"/>
      <c r="I269" s="3"/>
      <c r="J269" s="3"/>
    </row>
    <row r="270" spans="2:10">
      <c r="B270" s="3"/>
      <c r="C270" s="3"/>
      <c r="D270" s="3"/>
      <c r="E270" s="3"/>
      <c r="F270" s="3"/>
      <c r="G270" s="3"/>
      <c r="H270" s="3"/>
      <c r="I270" s="3"/>
      <c r="J270" s="3"/>
    </row>
    <row r="271" spans="2:10">
      <c r="B271" s="3"/>
      <c r="C271" s="3"/>
      <c r="D271" s="3"/>
      <c r="E271" s="3"/>
      <c r="F271" s="3"/>
      <c r="G271" s="3"/>
      <c r="H271" s="3"/>
      <c r="I271" s="3"/>
      <c r="J271" s="3"/>
    </row>
    <row r="272" spans="2:10">
      <c r="B272" s="3"/>
      <c r="C272" s="3"/>
      <c r="D272" s="3"/>
      <c r="E272" s="3"/>
      <c r="F272" s="3"/>
      <c r="G272" s="3"/>
      <c r="H272" s="3"/>
      <c r="I272" s="3"/>
      <c r="J272" s="3"/>
    </row>
    <row r="273" spans="2:10">
      <c r="B273" s="3"/>
      <c r="C273" s="3"/>
      <c r="D273" s="3"/>
      <c r="E273" s="3"/>
      <c r="F273" s="3"/>
      <c r="G273" s="3"/>
      <c r="H273" s="3"/>
      <c r="I273" s="3"/>
      <c r="J273" s="3"/>
    </row>
    <row r="274" spans="2:10">
      <c r="B274" s="3"/>
      <c r="C274" s="3"/>
      <c r="D274" s="3"/>
      <c r="E274" s="3"/>
      <c r="F274" s="3"/>
      <c r="G274" s="3"/>
      <c r="H274" s="3"/>
      <c r="I274" s="3"/>
      <c r="J274" s="3"/>
    </row>
    <row r="275" spans="2:10">
      <c r="B275" s="3"/>
      <c r="C275" s="3"/>
      <c r="D275" s="3"/>
      <c r="E275" s="3"/>
      <c r="F275" s="3"/>
      <c r="G275" s="3"/>
      <c r="H275" s="3"/>
      <c r="I275" s="3"/>
      <c r="J275" s="3"/>
    </row>
    <row r="276" spans="2:10">
      <c r="B276" s="3"/>
      <c r="C276" s="3"/>
      <c r="D276" s="3"/>
      <c r="E276" s="3"/>
      <c r="F276" s="3"/>
      <c r="G276" s="3"/>
      <c r="H276" s="3"/>
      <c r="I276" s="3"/>
      <c r="J276" s="3"/>
    </row>
    <row r="277" spans="2:10">
      <c r="B277" s="3"/>
      <c r="C277" s="3"/>
      <c r="D277" s="3"/>
      <c r="E277" s="3"/>
      <c r="F277" s="3"/>
      <c r="G277" s="3"/>
      <c r="H277" s="3"/>
      <c r="I277" s="3"/>
      <c r="J277" s="3"/>
    </row>
    <row r="278" spans="2:10">
      <c r="B278" s="3"/>
      <c r="C278" s="3"/>
      <c r="D278" s="3"/>
      <c r="E278" s="3"/>
      <c r="F278" s="3"/>
      <c r="G278" s="3"/>
      <c r="H278" s="3"/>
      <c r="I278" s="3"/>
      <c r="J278" s="3"/>
    </row>
    <row r="279" spans="2:10">
      <c r="B279" s="3"/>
      <c r="C279" s="3"/>
      <c r="D279" s="3"/>
      <c r="E279" s="3"/>
      <c r="F279" s="3"/>
      <c r="G279" s="3"/>
      <c r="H279" s="3"/>
      <c r="I279" s="3"/>
      <c r="J279" s="3"/>
    </row>
    <row r="280" spans="2:10">
      <c r="B280" s="3"/>
      <c r="C280" s="3"/>
      <c r="D280" s="3"/>
      <c r="E280" s="3"/>
      <c r="F280" s="3"/>
      <c r="G280" s="3"/>
      <c r="H280" s="3"/>
      <c r="I280" s="3"/>
      <c r="J280" s="3"/>
    </row>
    <row r="281" spans="2:10">
      <c r="B281" s="3"/>
      <c r="C281" s="3"/>
      <c r="D281" s="3"/>
      <c r="E281" s="3"/>
      <c r="F281" s="3"/>
      <c r="G281" s="3"/>
      <c r="H281" s="3"/>
      <c r="I281" s="3"/>
      <c r="J281" s="3"/>
    </row>
    <row r="282" spans="2:10">
      <c r="B282" s="3"/>
      <c r="C282" s="3"/>
      <c r="D282" s="3"/>
      <c r="E282" s="3"/>
      <c r="F282" s="3"/>
      <c r="G282" s="3"/>
      <c r="H282" s="3"/>
      <c r="I282" s="3"/>
      <c r="J282" s="3"/>
    </row>
    <row r="283" spans="2:10">
      <c r="B283" s="3"/>
      <c r="C283" s="3"/>
      <c r="D283" s="3"/>
      <c r="E283" s="3"/>
      <c r="F283" s="3"/>
      <c r="G283" s="3"/>
      <c r="H283" s="3"/>
      <c r="I283" s="3"/>
      <c r="J283" s="3"/>
    </row>
    <row r="284" spans="2:10">
      <c r="B284" s="3"/>
      <c r="C284" s="3"/>
      <c r="D284" s="3"/>
      <c r="E284" s="3"/>
      <c r="F284" s="3"/>
      <c r="G284" s="3"/>
      <c r="H284" s="3"/>
      <c r="I284" s="3"/>
      <c r="J284" s="3"/>
    </row>
    <row r="285" spans="2:10">
      <c r="B285" s="3"/>
      <c r="C285" s="3"/>
      <c r="D285" s="3"/>
      <c r="E285" s="3"/>
      <c r="F285" s="3"/>
      <c r="G285" s="3"/>
      <c r="H285" s="3"/>
      <c r="I285" s="3"/>
      <c r="J285" s="3"/>
    </row>
    <row r="286" spans="2:10">
      <c r="B286" s="3"/>
      <c r="C286" s="3"/>
      <c r="D286" s="3"/>
      <c r="E286" s="3"/>
      <c r="F286" s="3"/>
      <c r="G286" s="3"/>
      <c r="H286" s="3"/>
      <c r="I286" s="3"/>
      <c r="J286" s="3"/>
    </row>
    <row r="287" spans="2:10">
      <c r="B287" s="3"/>
      <c r="C287" s="3"/>
      <c r="D287" s="3"/>
      <c r="E287" s="3"/>
      <c r="F287" s="3"/>
      <c r="G287" s="3"/>
      <c r="H287" s="3"/>
      <c r="I287" s="3"/>
      <c r="J287" s="3"/>
    </row>
    <row r="288" spans="2:10">
      <c r="B288" s="3"/>
      <c r="C288" s="3"/>
      <c r="D288" s="3"/>
      <c r="E288" s="3"/>
      <c r="F288" s="3"/>
      <c r="G288" s="3"/>
      <c r="H288" s="3"/>
      <c r="I288" s="3"/>
      <c r="J288" s="3"/>
    </row>
    <row r="289" spans="2:10">
      <c r="B289" s="3"/>
      <c r="C289" s="3"/>
      <c r="D289" s="3"/>
      <c r="E289" s="3"/>
      <c r="F289" s="3"/>
      <c r="G289" s="3"/>
      <c r="H289" s="3"/>
      <c r="I289" s="3"/>
      <c r="J289" s="3"/>
    </row>
    <row r="290" spans="2:10">
      <c r="B290" s="3"/>
      <c r="C290" s="3"/>
      <c r="D290" s="3"/>
      <c r="E290" s="3"/>
      <c r="F290" s="3"/>
      <c r="G290" s="3"/>
      <c r="H290" s="3"/>
      <c r="I290" s="3"/>
      <c r="J290" s="3"/>
    </row>
    <row r="291" spans="2:10">
      <c r="B291" s="3"/>
      <c r="C291" s="3"/>
      <c r="D291" s="3"/>
      <c r="E291" s="3"/>
      <c r="F291" s="3"/>
      <c r="G291" s="3"/>
      <c r="H291" s="3"/>
      <c r="I291" s="3"/>
      <c r="J291" s="3"/>
    </row>
    <row r="292" spans="2:10">
      <c r="B292" s="3"/>
      <c r="C292" s="3"/>
      <c r="D292" s="3"/>
      <c r="E292" s="3"/>
      <c r="F292" s="3"/>
      <c r="G292" s="3"/>
      <c r="H292" s="3"/>
      <c r="I292" s="3"/>
      <c r="J292" s="3"/>
    </row>
    <row r="293" spans="2:10">
      <c r="B293" s="3"/>
      <c r="C293" s="3"/>
      <c r="D293" s="3"/>
      <c r="E293" s="3"/>
      <c r="F293" s="3"/>
      <c r="G293" s="3"/>
      <c r="H293" s="3"/>
      <c r="I293" s="3"/>
      <c r="J293" s="3"/>
    </row>
    <row r="294" spans="2:10">
      <c r="B294" s="3"/>
      <c r="C294" s="3"/>
      <c r="D294" s="3"/>
      <c r="E294" s="3"/>
      <c r="F294" s="3"/>
      <c r="G294" s="3"/>
      <c r="H294" s="3"/>
      <c r="I294" s="3"/>
      <c r="J294" s="3"/>
    </row>
    <row r="295" spans="2:10">
      <c r="B295" s="3"/>
      <c r="C295" s="3"/>
      <c r="D295" s="3"/>
      <c r="E295" s="3"/>
      <c r="F295" s="3"/>
      <c r="G295" s="3"/>
      <c r="H295" s="3"/>
      <c r="I295" s="3"/>
      <c r="J295" s="3"/>
    </row>
    <row r="296" spans="2:10">
      <c r="B296" s="3"/>
      <c r="C296" s="3"/>
      <c r="D296" s="3"/>
      <c r="E296" s="3"/>
      <c r="F296" s="3"/>
      <c r="G296" s="3"/>
      <c r="H296" s="3"/>
      <c r="I296" s="3"/>
      <c r="J296" s="3"/>
    </row>
    <row r="301" spans="2:10">
      <c r="B301" s="3"/>
      <c r="C301" s="3"/>
      <c r="D301" s="3"/>
      <c r="E301" s="3"/>
      <c r="F301" s="3"/>
      <c r="G301" s="3"/>
      <c r="H301" s="3"/>
      <c r="I301" s="3"/>
      <c r="J301" s="3"/>
    </row>
    <row r="305" spans="2:10">
      <c r="B305" s="3"/>
      <c r="C305" s="3"/>
      <c r="D305" s="3"/>
      <c r="E305" s="3"/>
      <c r="F305" s="3"/>
      <c r="G305" s="3"/>
      <c r="H305" s="3"/>
      <c r="I305" s="3"/>
      <c r="J305" s="3"/>
    </row>
    <row r="307" spans="2:10">
      <c r="B307" s="3"/>
      <c r="C307" s="3"/>
      <c r="D307" s="3"/>
      <c r="E307" s="3"/>
      <c r="F307" s="3"/>
      <c r="G307" s="3"/>
      <c r="H307" s="3"/>
      <c r="I307" s="3"/>
      <c r="J307" s="3"/>
    </row>
    <row r="308" spans="2:10">
      <c r="B308" s="3"/>
      <c r="C308" s="3"/>
      <c r="D308" s="3"/>
      <c r="E308" s="3"/>
      <c r="F308" s="3"/>
      <c r="G308" s="3"/>
      <c r="H308" s="3"/>
      <c r="I308" s="3"/>
      <c r="J308" s="3"/>
    </row>
    <row r="309" spans="2:10">
      <c r="B309" s="3"/>
      <c r="C309" s="3"/>
      <c r="D309" s="3"/>
      <c r="E309" s="3"/>
      <c r="F309" s="3"/>
      <c r="G309" s="3"/>
      <c r="H309" s="3"/>
      <c r="I309" s="3"/>
      <c r="J309" s="3"/>
    </row>
    <row r="310" spans="2:10">
      <c r="B310" s="3"/>
      <c r="C310" s="3"/>
      <c r="D310" s="3"/>
      <c r="E310" s="3"/>
      <c r="F310" s="3"/>
      <c r="G310" s="3"/>
      <c r="H310" s="3"/>
      <c r="I310" s="3"/>
      <c r="J310" s="3"/>
    </row>
    <row r="311" spans="2:10">
      <c r="B311" s="3"/>
      <c r="C311" s="3"/>
      <c r="D311" s="3"/>
      <c r="E311" s="3"/>
      <c r="F311" s="3"/>
      <c r="G311" s="3"/>
      <c r="H311" s="3"/>
      <c r="I311" s="3"/>
      <c r="J311" s="3"/>
    </row>
    <row r="312" spans="2:10">
      <c r="B312" s="3"/>
      <c r="C312" s="3"/>
      <c r="D312" s="3"/>
      <c r="E312" s="3"/>
      <c r="F312" s="3"/>
      <c r="G312" s="3"/>
      <c r="H312" s="3"/>
      <c r="I312" s="3"/>
      <c r="J312" s="3"/>
    </row>
    <row r="313" spans="2:10">
      <c r="B313" s="3"/>
      <c r="C313" s="3"/>
      <c r="D313" s="3"/>
      <c r="E313" s="3"/>
      <c r="F313" s="3"/>
      <c r="G313" s="3"/>
      <c r="H313" s="3"/>
      <c r="I313" s="3"/>
      <c r="J313" s="3"/>
    </row>
    <row r="314" spans="2:10">
      <c r="B314" s="3"/>
      <c r="C314" s="3"/>
      <c r="D314" s="3"/>
      <c r="E314" s="3"/>
      <c r="F314" s="3"/>
      <c r="G314" s="3"/>
      <c r="H314" s="3"/>
      <c r="I314" s="3"/>
      <c r="J314" s="3"/>
    </row>
    <row r="315" spans="2:10">
      <c r="B315" s="3"/>
      <c r="C315" s="3"/>
      <c r="D315" s="3"/>
      <c r="E315" s="3"/>
      <c r="F315" s="3"/>
      <c r="G315" s="3"/>
      <c r="H315" s="3"/>
      <c r="I315" s="3"/>
      <c r="J315" s="3"/>
    </row>
    <row r="316" spans="2:10">
      <c r="B316" s="3"/>
      <c r="C316" s="3"/>
      <c r="D316" s="3"/>
      <c r="E316" s="3"/>
      <c r="F316" s="3"/>
      <c r="G316" s="3"/>
      <c r="H316" s="3"/>
      <c r="I316" s="3"/>
      <c r="J316" s="3"/>
    </row>
    <row r="317" spans="2:10">
      <c r="B317" s="3"/>
      <c r="C317" s="3"/>
      <c r="D317" s="3"/>
      <c r="E317" s="3"/>
      <c r="F317" s="3"/>
      <c r="G317" s="3"/>
      <c r="H317" s="3"/>
      <c r="I317" s="3"/>
      <c r="J317" s="3"/>
    </row>
    <row r="318" spans="2:10">
      <c r="B318" s="3"/>
      <c r="C318" s="3"/>
      <c r="D318" s="3"/>
      <c r="E318" s="3"/>
      <c r="F318" s="3"/>
      <c r="G318" s="3"/>
      <c r="H318" s="3"/>
      <c r="I318" s="3"/>
      <c r="J318" s="3"/>
    </row>
    <row r="319" spans="2:10">
      <c r="B319" s="3"/>
      <c r="C319" s="3"/>
      <c r="D319" s="3"/>
      <c r="E319" s="3"/>
      <c r="F319" s="3"/>
      <c r="G319" s="3"/>
      <c r="H319" s="3"/>
      <c r="I319" s="3"/>
      <c r="J319" s="3"/>
    </row>
    <row r="320" spans="2:10">
      <c r="B320" s="3"/>
      <c r="C320" s="3"/>
      <c r="D320" s="3"/>
      <c r="E320" s="3"/>
      <c r="F320" s="3"/>
      <c r="G320" s="3"/>
      <c r="H320" s="3"/>
      <c r="I320" s="3"/>
      <c r="J320" s="3"/>
    </row>
    <row r="321" spans="2:10">
      <c r="B321" s="3"/>
      <c r="C321" s="3"/>
      <c r="D321" s="3"/>
      <c r="E321" s="3"/>
      <c r="F321" s="3"/>
      <c r="G321" s="3"/>
      <c r="H321" s="3"/>
      <c r="I321" s="3"/>
      <c r="J321" s="3"/>
    </row>
    <row r="322" spans="2:10">
      <c r="B322" s="3"/>
      <c r="C322" s="3"/>
      <c r="D322" s="3"/>
      <c r="E322" s="3"/>
      <c r="F322" s="3"/>
      <c r="G322" s="3"/>
      <c r="H322" s="3"/>
      <c r="I322" s="3"/>
      <c r="J322" s="3"/>
    </row>
    <row r="323" spans="2:10">
      <c r="B323" s="3"/>
      <c r="C323" s="3"/>
      <c r="D323" s="3"/>
      <c r="E323" s="3"/>
      <c r="F323" s="3"/>
      <c r="G323" s="3"/>
      <c r="H323" s="3"/>
      <c r="I323" s="3"/>
      <c r="J323" s="3"/>
    </row>
    <row r="324" spans="2:10">
      <c r="B324" s="3"/>
      <c r="C324" s="3"/>
      <c r="D324" s="3"/>
      <c r="E324" s="3"/>
      <c r="F324" s="3"/>
      <c r="G324" s="3"/>
      <c r="H324" s="3"/>
      <c r="I324" s="3"/>
      <c r="J324" s="3"/>
    </row>
    <row r="325" spans="2:10">
      <c r="B325" s="3"/>
      <c r="C325" s="3"/>
      <c r="D325" s="3"/>
      <c r="E325" s="3"/>
      <c r="F325" s="3"/>
      <c r="G325" s="3"/>
      <c r="H325" s="3"/>
      <c r="I325" s="3"/>
      <c r="J325" s="3"/>
    </row>
    <row r="326" spans="2:10">
      <c r="B326" s="3"/>
      <c r="C326" s="3"/>
      <c r="D326" s="3"/>
      <c r="E326" s="3"/>
      <c r="F326" s="3"/>
      <c r="G326" s="3"/>
      <c r="H326" s="3"/>
      <c r="I326" s="3"/>
      <c r="J326" s="3"/>
    </row>
    <row r="327" spans="2:10">
      <c r="B327" s="3"/>
      <c r="C327" s="3"/>
      <c r="D327" s="3"/>
      <c r="E327" s="3"/>
      <c r="F327" s="3"/>
      <c r="G327" s="3"/>
      <c r="H327" s="3"/>
      <c r="I327" s="3"/>
      <c r="J327" s="3"/>
    </row>
    <row r="328" spans="2:10">
      <c r="B328" s="3"/>
      <c r="C328" s="3"/>
      <c r="D328" s="3"/>
      <c r="E328" s="3"/>
      <c r="F328" s="3"/>
      <c r="G328" s="3"/>
      <c r="H328" s="3"/>
      <c r="I328" s="3"/>
      <c r="J328" s="3"/>
    </row>
    <row r="329" spans="2:10">
      <c r="B329" s="3"/>
      <c r="C329" s="3"/>
      <c r="D329" s="3"/>
      <c r="E329" s="3"/>
      <c r="F329" s="3"/>
      <c r="G329" s="3"/>
      <c r="H329" s="3"/>
      <c r="I329" s="3"/>
      <c r="J329" s="3"/>
    </row>
    <row r="330" spans="2:10">
      <c r="B330" s="3"/>
      <c r="C330" s="3"/>
      <c r="D330" s="3"/>
      <c r="E330" s="3"/>
      <c r="F330" s="3"/>
      <c r="G330" s="3"/>
      <c r="H330" s="3"/>
      <c r="I330" s="3"/>
      <c r="J330" s="3"/>
    </row>
    <row r="331" spans="2:10">
      <c r="B331" s="3"/>
      <c r="C331" s="3"/>
      <c r="D331" s="3"/>
      <c r="E331" s="3"/>
      <c r="F331" s="3"/>
      <c r="G331" s="3"/>
      <c r="H331" s="3"/>
      <c r="I331" s="3"/>
      <c r="J331" s="3"/>
    </row>
    <row r="332" spans="2:10">
      <c r="B332" s="3"/>
      <c r="C332" s="3"/>
      <c r="D332" s="3"/>
      <c r="E332" s="3"/>
      <c r="F332" s="3"/>
      <c r="G332" s="3"/>
      <c r="H332" s="3"/>
      <c r="I332" s="3"/>
      <c r="J332" s="3"/>
    </row>
    <row r="333" spans="2:10">
      <c r="B333" s="3"/>
      <c r="C333" s="3"/>
      <c r="D333" s="3"/>
      <c r="E333" s="3"/>
      <c r="F333" s="3"/>
      <c r="G333" s="3"/>
      <c r="H333" s="3"/>
      <c r="I333" s="3"/>
      <c r="J333" s="3"/>
    </row>
    <row r="334" spans="2:10">
      <c r="B334" s="3"/>
      <c r="C334" s="3"/>
      <c r="D334" s="3"/>
      <c r="E334" s="3"/>
      <c r="F334" s="3"/>
      <c r="G334" s="3"/>
      <c r="H334" s="3"/>
      <c r="I334" s="3"/>
      <c r="J334" s="3"/>
    </row>
    <row r="335" spans="2:10">
      <c r="B335" s="3"/>
      <c r="C335" s="3"/>
      <c r="D335" s="3"/>
      <c r="E335" s="3"/>
      <c r="F335" s="3"/>
      <c r="G335" s="3"/>
      <c r="H335" s="3"/>
      <c r="I335" s="3"/>
      <c r="J335" s="3"/>
    </row>
    <row r="336" spans="2:10">
      <c r="B336" s="3"/>
      <c r="C336" s="3"/>
      <c r="D336" s="3"/>
      <c r="E336" s="3"/>
      <c r="F336" s="3"/>
      <c r="G336" s="3"/>
      <c r="H336" s="3"/>
      <c r="I336" s="3"/>
      <c r="J336" s="3"/>
    </row>
    <row r="337" spans="2:10">
      <c r="B337" s="3"/>
      <c r="C337" s="3"/>
      <c r="D337" s="3"/>
      <c r="E337" s="3"/>
      <c r="F337" s="3"/>
      <c r="G337" s="3"/>
      <c r="H337" s="3"/>
      <c r="I337" s="3"/>
      <c r="J337" s="3"/>
    </row>
    <row r="338" spans="2:10">
      <c r="B338" s="3"/>
      <c r="C338" s="3"/>
      <c r="D338" s="3"/>
      <c r="E338" s="3"/>
      <c r="F338" s="3"/>
      <c r="G338" s="3"/>
      <c r="H338" s="3"/>
      <c r="I338" s="3"/>
      <c r="J338" s="3"/>
    </row>
    <row r="339" spans="2:10">
      <c r="B339" s="3"/>
      <c r="C339" s="3"/>
      <c r="D339" s="3"/>
      <c r="E339" s="3"/>
      <c r="F339" s="3"/>
      <c r="G339" s="3"/>
      <c r="H339" s="3"/>
      <c r="I339" s="3"/>
      <c r="J339" s="3"/>
    </row>
    <row r="340" spans="2:10">
      <c r="B340" s="3"/>
      <c r="C340" s="3"/>
      <c r="D340" s="3"/>
      <c r="E340" s="3"/>
      <c r="F340" s="3"/>
      <c r="G340" s="3"/>
      <c r="H340" s="3"/>
      <c r="I340" s="3"/>
      <c r="J340" s="3"/>
    </row>
    <row r="341" spans="2:10">
      <c r="B341" s="3"/>
      <c r="C341" s="3"/>
      <c r="D341" s="3"/>
      <c r="E341" s="3"/>
      <c r="F341" s="3"/>
      <c r="G341" s="3"/>
      <c r="H341" s="3"/>
      <c r="I341" s="3"/>
      <c r="J341" s="3"/>
    </row>
    <row r="342" spans="2:10">
      <c r="B342" s="3"/>
      <c r="C342" s="3"/>
      <c r="D342" s="3"/>
      <c r="E342" s="3"/>
      <c r="F342" s="3"/>
      <c r="G342" s="3"/>
      <c r="H342" s="3"/>
      <c r="I342" s="3"/>
      <c r="J342" s="3"/>
    </row>
    <row r="343" spans="2:10">
      <c r="B343" s="3"/>
      <c r="C343" s="3"/>
      <c r="D343" s="3"/>
      <c r="E343" s="3"/>
      <c r="F343" s="3"/>
      <c r="G343" s="3"/>
      <c r="H343" s="3"/>
      <c r="I343" s="3"/>
      <c r="J343" s="3"/>
    </row>
    <row r="344" spans="2:10">
      <c r="B344" s="3"/>
      <c r="C344" s="3"/>
      <c r="D344" s="3"/>
      <c r="E344" s="3"/>
      <c r="F344" s="3"/>
      <c r="G344" s="3"/>
      <c r="H344" s="3"/>
      <c r="I344" s="3"/>
      <c r="J344" s="3"/>
    </row>
    <row r="345" spans="2:10">
      <c r="B345" s="3"/>
      <c r="C345" s="3"/>
      <c r="D345" s="3"/>
      <c r="E345" s="3"/>
      <c r="F345" s="3"/>
      <c r="G345" s="3"/>
      <c r="H345" s="3"/>
      <c r="I345" s="3"/>
      <c r="J345" s="3"/>
    </row>
    <row r="346" spans="2:10">
      <c r="B346" s="3"/>
      <c r="C346" s="3"/>
      <c r="D346" s="3"/>
      <c r="E346" s="3"/>
      <c r="F346" s="3"/>
      <c r="G346" s="3"/>
      <c r="H346" s="3"/>
      <c r="I346" s="3"/>
      <c r="J346" s="3"/>
    </row>
    <row r="347" spans="2:10">
      <c r="B347" s="3"/>
      <c r="C347" s="3"/>
      <c r="D347" s="3"/>
      <c r="E347" s="3"/>
      <c r="F347" s="3"/>
      <c r="G347" s="3"/>
      <c r="H347" s="3"/>
      <c r="I347" s="3"/>
      <c r="J347" s="3"/>
    </row>
    <row r="348" spans="2:10">
      <c r="B348" s="3"/>
      <c r="C348" s="3"/>
      <c r="D348" s="3"/>
      <c r="E348" s="3"/>
      <c r="F348" s="3"/>
      <c r="G348" s="3"/>
      <c r="H348" s="3"/>
      <c r="I348" s="3"/>
      <c r="J348" s="3"/>
    </row>
    <row r="349" spans="2:10">
      <c r="B349" s="3"/>
      <c r="C349" s="3"/>
      <c r="D349" s="3"/>
      <c r="E349" s="3"/>
      <c r="F349" s="3"/>
      <c r="G349" s="3"/>
      <c r="H349" s="3"/>
      <c r="I349" s="3"/>
      <c r="J349" s="3"/>
    </row>
    <row r="350" spans="2:10">
      <c r="B350" s="3"/>
      <c r="C350" s="3"/>
      <c r="D350" s="3"/>
      <c r="E350" s="3"/>
      <c r="F350" s="3"/>
      <c r="G350" s="3"/>
      <c r="H350" s="3"/>
      <c r="I350" s="3"/>
      <c r="J350" s="3"/>
    </row>
    <row r="351" spans="2:10">
      <c r="B351" s="3"/>
      <c r="C351" s="3"/>
      <c r="D351" s="3"/>
      <c r="E351" s="3"/>
      <c r="F351" s="3"/>
      <c r="G351" s="3"/>
      <c r="H351" s="3"/>
      <c r="I351" s="3"/>
      <c r="J351" s="3"/>
    </row>
    <row r="352" spans="2:10">
      <c r="B352" s="3"/>
      <c r="C352" s="3"/>
      <c r="D352" s="3"/>
      <c r="E352" s="3"/>
      <c r="F352" s="3"/>
      <c r="G352" s="3"/>
      <c r="H352" s="3"/>
      <c r="I352" s="3"/>
      <c r="J352" s="3"/>
    </row>
    <row r="353" spans="2:10">
      <c r="B353" s="3"/>
      <c r="C353" s="3"/>
      <c r="D353" s="3"/>
      <c r="E353" s="3"/>
      <c r="F353" s="3"/>
      <c r="G353" s="3"/>
      <c r="H353" s="3"/>
      <c r="I353" s="3"/>
      <c r="J353" s="3"/>
    </row>
    <row r="354" spans="2:10">
      <c r="B354" s="3"/>
      <c r="C354" s="3"/>
      <c r="D354" s="3"/>
      <c r="E354" s="3"/>
      <c r="F354" s="3"/>
      <c r="G354" s="3"/>
      <c r="H354" s="3"/>
      <c r="I354" s="3"/>
      <c r="J354" s="3"/>
    </row>
    <row r="355" spans="2:10">
      <c r="B355" s="3"/>
      <c r="C355" s="3"/>
      <c r="D355" s="3"/>
      <c r="E355" s="3"/>
      <c r="F355" s="3"/>
      <c r="G355" s="3"/>
      <c r="H355" s="3"/>
      <c r="I355" s="3"/>
      <c r="J355" s="3"/>
    </row>
  </sheetData>
  <mergeCells count="51">
    <mergeCell ref="B4:J4"/>
    <mergeCell ref="B139:C139"/>
    <mergeCell ref="D141:E141"/>
    <mergeCell ref="G141:H141"/>
    <mergeCell ref="J141:K141"/>
    <mergeCell ref="L141:M141"/>
    <mergeCell ref="N141:O141"/>
    <mergeCell ref="P141:Q141"/>
    <mergeCell ref="B147:C147"/>
    <mergeCell ref="D148:E148"/>
    <mergeCell ref="G148:H148"/>
    <mergeCell ref="J148:K148"/>
    <mergeCell ref="L148:M148"/>
    <mergeCell ref="N148:O148"/>
    <mergeCell ref="P148:Q148"/>
    <mergeCell ref="B154:C154"/>
    <mergeCell ref="D155:E155"/>
    <mergeCell ref="G155:H155"/>
    <mergeCell ref="J155:K155"/>
    <mergeCell ref="L155:M155"/>
    <mergeCell ref="N155:O155"/>
    <mergeCell ref="P155:Q155"/>
    <mergeCell ref="B161:C161"/>
    <mergeCell ref="D162:E162"/>
    <mergeCell ref="G162:H162"/>
    <mergeCell ref="J162:K162"/>
    <mergeCell ref="L162:M162"/>
    <mergeCell ref="N162:O162"/>
    <mergeCell ref="P162:Q162"/>
    <mergeCell ref="B168:C168"/>
    <mergeCell ref="D169:E169"/>
    <mergeCell ref="G169:H169"/>
    <mergeCell ref="J169:K169"/>
    <mergeCell ref="L169:M169"/>
    <mergeCell ref="N169:O169"/>
    <mergeCell ref="P169:Q169"/>
    <mergeCell ref="B175:C175"/>
    <mergeCell ref="D176:E176"/>
    <mergeCell ref="G176:H176"/>
    <mergeCell ref="J176:K176"/>
    <mergeCell ref="L176:M176"/>
    <mergeCell ref="N176:O176"/>
    <mergeCell ref="P176:Q176"/>
    <mergeCell ref="B182:C182"/>
    <mergeCell ref="D183:E183"/>
    <mergeCell ref="G183:H183"/>
    <mergeCell ref="J183:K183"/>
    <mergeCell ref="L183:M183"/>
    <mergeCell ref="N183:O183"/>
    <mergeCell ref="P183:Q183"/>
    <mergeCell ref="B189:C189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BS419"/>
  <sheetViews>
    <sheetView zoomScale="70" zoomScaleNormal="70" topLeftCell="Q1" workbookViewId="0">
      <selection activeCell="B2" sqref="B2:P2"/>
    </sheetView>
  </sheetViews>
  <sheetFormatPr defaultColWidth="9" defaultRowHeight="15"/>
  <cols>
    <col min="1" max="1" width="4.28571428571429" customWidth="1"/>
    <col min="3" max="3" width="21" customWidth="1"/>
    <col min="4" max="4" width="8.57142857142857" customWidth="1"/>
    <col min="5" max="5" width="9" customWidth="1"/>
    <col min="6" max="6" width="11.4285714285714" customWidth="1"/>
    <col min="7" max="7" width="9" hidden="1" customWidth="1"/>
    <col min="8" max="8" width="9.85714285714286" hidden="1" customWidth="1"/>
    <col min="9" max="9" width="9.28571428571429" customWidth="1"/>
    <col min="10" max="10" width="10" customWidth="1"/>
    <col min="11" max="11" width="9.28571428571429" customWidth="1"/>
    <col min="12" max="12" width="10" customWidth="1"/>
    <col min="13" max="13" width="10.5714285714286" customWidth="1"/>
    <col min="14" max="14" width="15" customWidth="1"/>
    <col min="15" max="15" width="10.5714285714286" customWidth="1"/>
    <col min="16" max="16" width="11.2857142857143" customWidth="1"/>
    <col min="17" max="17" width="4.42857142857143" customWidth="1"/>
    <col min="18" max="18" width="4.28571428571429" customWidth="1"/>
    <col min="20" max="20" width="21" customWidth="1"/>
    <col min="21" max="21" width="8.57142857142857" customWidth="1"/>
    <col min="22" max="22" width="9" customWidth="1"/>
    <col min="23" max="23" width="11.4285714285714" customWidth="1"/>
    <col min="24" max="24" width="9" hidden="1" customWidth="1"/>
    <col min="25" max="25" width="9.85714285714286" hidden="1" customWidth="1"/>
    <col min="27" max="27" width="9.85714285714286" customWidth="1"/>
    <col min="29" max="29" width="9.85714285714286" customWidth="1"/>
    <col min="31" max="31" width="13.8571428571429" customWidth="1"/>
    <col min="33" max="33" width="11.2857142857143" customWidth="1"/>
    <col min="37" max="37" width="21" customWidth="1"/>
    <col min="38" max="38" width="8.57142857142857" customWidth="1"/>
    <col min="39" max="39" width="9" customWidth="1"/>
    <col min="40" max="40" width="11.4285714285714" customWidth="1"/>
    <col min="41" max="41" width="9" hidden="1" customWidth="1"/>
    <col min="42" max="42" width="9.85714285714286" hidden="1" customWidth="1"/>
    <col min="44" max="44" width="9.85714285714286" customWidth="1"/>
    <col min="46" max="46" width="9.85714285714286" customWidth="1"/>
    <col min="48" max="48" width="13.8571428571429" customWidth="1"/>
    <col min="50" max="50" width="11.2857142857143" customWidth="1"/>
    <col min="51" max="51" width="6.28571428571429" customWidth="1"/>
    <col min="52" max="52" width="5.85714285714286" customWidth="1"/>
    <col min="54" max="54" width="21" customWidth="1"/>
    <col min="55" max="55" width="8.57142857142857" customWidth="1"/>
    <col min="56" max="56" width="9" customWidth="1"/>
    <col min="57" max="57" width="11.4285714285714" customWidth="1"/>
    <col min="58" max="58" width="9" hidden="1" customWidth="1"/>
    <col min="59" max="59" width="9.85714285714286" hidden="1" customWidth="1"/>
    <col min="60" max="60" width="9.28571428571429" customWidth="1"/>
    <col min="61" max="61" width="10" customWidth="1"/>
    <col min="62" max="62" width="9.28571428571429" customWidth="1"/>
    <col min="63" max="63" width="10.5714285714286" customWidth="1"/>
    <col min="64" max="64" width="9.28571428571429" customWidth="1"/>
    <col min="65" max="65" width="11.8571428571429" customWidth="1"/>
    <col min="66" max="66" width="9.28571428571429" customWidth="1"/>
    <col min="67" max="67" width="11.2857142857143" customWidth="1"/>
    <col min="68" max="68" width="23.4285714285714" customWidth="1"/>
  </cols>
  <sheetData>
    <row r="2" ht="21" spans="2:67">
      <c r="B2" s="450" t="s">
        <v>1018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S2" s="450" t="s">
        <v>1018</v>
      </c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J2" s="450" t="s">
        <v>1018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BA2" s="450" t="s">
        <v>1018</v>
      </c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</row>
    <row r="3" ht="21" spans="2:67">
      <c r="B3" s="451" t="s">
        <v>1019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S3" s="451" t="s">
        <v>1020</v>
      </c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J3" s="451" t="s">
        <v>1021</v>
      </c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BA3" s="451" t="s">
        <v>1022</v>
      </c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ht="21" spans="2:67">
      <c r="B4" s="46" t="s">
        <v>11</v>
      </c>
      <c r="C4" s="47"/>
      <c r="D4" s="9" t="s">
        <v>4</v>
      </c>
      <c r="E4" s="48" t="s">
        <v>9</v>
      </c>
      <c r="F4" s="49"/>
      <c r="G4" s="50" t="s">
        <v>1023</v>
      </c>
      <c r="H4" s="51"/>
      <c r="I4" s="11" t="s">
        <v>23</v>
      </c>
      <c r="J4" s="36"/>
      <c r="K4" s="11" t="s">
        <v>30</v>
      </c>
      <c r="L4" s="36"/>
      <c r="M4" s="11" t="s">
        <v>35</v>
      </c>
      <c r="N4" s="36"/>
      <c r="O4" s="11" t="s">
        <v>61</v>
      </c>
      <c r="P4" s="36"/>
      <c r="S4" s="46" t="s">
        <v>11</v>
      </c>
      <c r="T4" s="47"/>
      <c r="U4" s="9" t="s">
        <v>4</v>
      </c>
      <c r="V4" s="10" t="s">
        <v>9</v>
      </c>
      <c r="W4" s="10"/>
      <c r="X4" s="50" t="s">
        <v>1023</v>
      </c>
      <c r="Y4" s="51"/>
      <c r="Z4" s="11" t="s">
        <v>23</v>
      </c>
      <c r="AA4" s="36"/>
      <c r="AB4" s="11" t="s">
        <v>30</v>
      </c>
      <c r="AC4" s="36"/>
      <c r="AD4" s="11" t="s">
        <v>35</v>
      </c>
      <c r="AE4" s="36"/>
      <c r="AF4" s="9" t="s">
        <v>61</v>
      </c>
      <c r="AG4" s="9"/>
      <c r="AJ4" s="46" t="s">
        <v>11</v>
      </c>
      <c r="AK4" s="47"/>
      <c r="AL4" s="9" t="s">
        <v>4</v>
      </c>
      <c r="AM4" s="10" t="s">
        <v>9</v>
      </c>
      <c r="AN4" s="10"/>
      <c r="AO4" s="50" t="s">
        <v>1023</v>
      </c>
      <c r="AP4" s="51"/>
      <c r="AQ4" s="11" t="s">
        <v>23</v>
      </c>
      <c r="AR4" s="36"/>
      <c r="AS4" s="11" t="s">
        <v>30</v>
      </c>
      <c r="AT4" s="36"/>
      <c r="AU4" s="11" t="s">
        <v>35</v>
      </c>
      <c r="AV4" s="36"/>
      <c r="AW4" s="9" t="s">
        <v>61</v>
      </c>
      <c r="AX4" s="9"/>
      <c r="BA4" s="46" t="s">
        <v>11</v>
      </c>
      <c r="BB4" s="47"/>
      <c r="BC4" s="9" t="s">
        <v>4</v>
      </c>
      <c r="BD4" s="10" t="s">
        <v>9</v>
      </c>
      <c r="BE4" s="10"/>
      <c r="BF4" s="50" t="s">
        <v>1023</v>
      </c>
      <c r="BG4" s="51"/>
      <c r="BH4" s="11" t="s">
        <v>23</v>
      </c>
      <c r="BI4" s="36"/>
      <c r="BJ4" s="11" t="s">
        <v>30</v>
      </c>
      <c r="BK4" s="36"/>
      <c r="BL4" s="11" t="s">
        <v>35</v>
      </c>
      <c r="BM4" s="36"/>
      <c r="BN4" s="9" t="s">
        <v>61</v>
      </c>
      <c r="BO4" s="9"/>
    </row>
    <row r="5" customHeight="1" spans="2:67">
      <c r="B5" s="52">
        <v>1</v>
      </c>
      <c r="C5" s="34" t="s">
        <v>638</v>
      </c>
      <c r="D5" s="53">
        <v>2016</v>
      </c>
      <c r="E5" s="52">
        <v>0</v>
      </c>
      <c r="F5" s="34">
        <v>0</v>
      </c>
      <c r="G5" s="52">
        <v>0</v>
      </c>
      <c r="H5" s="34">
        <v>0</v>
      </c>
      <c r="I5" s="52">
        <v>0</v>
      </c>
      <c r="J5" s="34">
        <v>0</v>
      </c>
      <c r="K5" s="52">
        <v>0</v>
      </c>
      <c r="L5" s="34">
        <v>0</v>
      </c>
      <c r="M5" s="34">
        <v>0</v>
      </c>
      <c r="N5" s="34">
        <v>0</v>
      </c>
      <c r="O5" s="10">
        <v>0</v>
      </c>
      <c r="P5" s="10">
        <v>0</v>
      </c>
      <c r="S5" s="52">
        <v>1</v>
      </c>
      <c r="T5" s="34" t="s">
        <v>638</v>
      </c>
      <c r="U5" s="53">
        <v>2016</v>
      </c>
      <c r="V5" s="52"/>
      <c r="W5" s="34"/>
      <c r="X5" s="52"/>
      <c r="Y5" s="34"/>
      <c r="Z5" s="52"/>
      <c r="AA5" s="34"/>
      <c r="AB5" s="52"/>
      <c r="AC5" s="34"/>
      <c r="AD5" s="34"/>
      <c r="AE5" s="34"/>
      <c r="AF5" s="10">
        <f>V5+X5+Z5+AB5+AD5</f>
        <v>0</v>
      </c>
      <c r="AG5" s="10">
        <f>W5+Y5+AA5+AC5+AE5</f>
        <v>0</v>
      </c>
      <c r="AJ5" s="52">
        <v>1</v>
      </c>
      <c r="AK5" s="34" t="s">
        <v>638</v>
      </c>
      <c r="AL5" s="53">
        <v>2016</v>
      </c>
      <c r="AM5" s="52">
        <v>0</v>
      </c>
      <c r="AN5" s="34">
        <v>0</v>
      </c>
      <c r="AO5" s="52">
        <v>0</v>
      </c>
      <c r="AP5" s="34">
        <v>0</v>
      </c>
      <c r="AQ5" s="52">
        <v>0</v>
      </c>
      <c r="AR5" s="34">
        <v>0</v>
      </c>
      <c r="AS5" s="52">
        <v>0</v>
      </c>
      <c r="AT5" s="34">
        <v>0</v>
      </c>
      <c r="AU5" s="52">
        <v>0</v>
      </c>
      <c r="AV5" s="34">
        <v>0</v>
      </c>
      <c r="AW5" s="10">
        <f>AM5+AO5+AQ5+AS5+AU5</f>
        <v>0</v>
      </c>
      <c r="AX5" s="10">
        <f>AN5+AP5+AR5+AT5+AV5</f>
        <v>0</v>
      </c>
      <c r="BA5" s="52">
        <v>1</v>
      </c>
      <c r="BB5" s="34" t="s">
        <v>638</v>
      </c>
      <c r="BC5" s="53">
        <v>2016</v>
      </c>
      <c r="BD5" s="52">
        <f>E5+V5-AM5</f>
        <v>0</v>
      </c>
      <c r="BE5" s="52">
        <f t="shared" ref="BE5:BM5" si="0">F5+W5-AN5</f>
        <v>0</v>
      </c>
      <c r="BF5" s="52">
        <f t="shared" si="0"/>
        <v>0</v>
      </c>
      <c r="BG5" s="52">
        <f t="shared" si="0"/>
        <v>0</v>
      </c>
      <c r="BH5" s="52">
        <f t="shared" si="0"/>
        <v>0</v>
      </c>
      <c r="BI5" s="52">
        <f t="shared" si="0"/>
        <v>0</v>
      </c>
      <c r="BJ5" s="52">
        <f t="shared" si="0"/>
        <v>0</v>
      </c>
      <c r="BK5" s="52">
        <f t="shared" si="0"/>
        <v>0</v>
      </c>
      <c r="BL5" s="52">
        <f t="shared" si="0"/>
        <v>0</v>
      </c>
      <c r="BM5" s="52">
        <f t="shared" si="0"/>
        <v>0</v>
      </c>
      <c r="BN5" s="10">
        <f>BD5+BF5+BH5+BJ5+BL5</f>
        <v>0</v>
      </c>
      <c r="BO5" s="10">
        <f>BE5+BG5+BI5+BK5+BM5</f>
        <v>0</v>
      </c>
    </row>
    <row r="6" customHeight="1" spans="2:67">
      <c r="B6" s="52"/>
      <c r="C6" s="34"/>
      <c r="D6" s="53">
        <v>2017</v>
      </c>
      <c r="E6" s="52">
        <v>0</v>
      </c>
      <c r="F6" s="34">
        <v>0</v>
      </c>
      <c r="G6" s="52">
        <v>0</v>
      </c>
      <c r="H6" s="34">
        <v>0</v>
      </c>
      <c r="I6" s="52">
        <v>0</v>
      </c>
      <c r="J6" s="34">
        <v>0</v>
      </c>
      <c r="K6" s="52">
        <v>0</v>
      </c>
      <c r="L6" s="34">
        <v>0</v>
      </c>
      <c r="M6" s="34">
        <v>0</v>
      </c>
      <c r="N6" s="34">
        <v>0</v>
      </c>
      <c r="O6" s="10">
        <v>0</v>
      </c>
      <c r="P6" s="10">
        <v>0</v>
      </c>
      <c r="S6" s="52"/>
      <c r="T6" s="34"/>
      <c r="U6" s="53">
        <v>2017</v>
      </c>
      <c r="V6" s="52"/>
      <c r="W6" s="34"/>
      <c r="X6" s="52"/>
      <c r="Y6" s="34"/>
      <c r="Z6" s="52"/>
      <c r="AA6" s="34"/>
      <c r="AB6" s="52"/>
      <c r="AC6" s="34"/>
      <c r="AD6" s="34"/>
      <c r="AE6" s="34"/>
      <c r="AF6" s="10">
        <f t="shared" ref="AF6:AF36" si="1">V6+X6+Z6+AB6+AD6</f>
        <v>0</v>
      </c>
      <c r="AG6" s="10">
        <f t="shared" ref="AG6:AG36" si="2">W6+Y6+AA6+AC6+AE6</f>
        <v>0</v>
      </c>
      <c r="AJ6" s="52"/>
      <c r="AK6" s="34"/>
      <c r="AL6" s="53">
        <v>2017</v>
      </c>
      <c r="AM6" s="52">
        <v>0</v>
      </c>
      <c r="AN6" s="34">
        <v>0</v>
      </c>
      <c r="AO6" s="52">
        <v>0</v>
      </c>
      <c r="AP6" s="34">
        <v>0</v>
      </c>
      <c r="AQ6" s="52">
        <v>0</v>
      </c>
      <c r="AR6" s="34">
        <v>0</v>
      </c>
      <c r="AS6" s="52">
        <v>0</v>
      </c>
      <c r="AT6" s="34">
        <v>0</v>
      </c>
      <c r="AU6" s="52">
        <v>0</v>
      </c>
      <c r="AV6" s="34">
        <v>0</v>
      </c>
      <c r="AW6" s="10">
        <f t="shared" ref="AW6:AW10" si="3">AM6+AO6+AQ6+AS6+AU6</f>
        <v>0</v>
      </c>
      <c r="AX6" s="10">
        <f t="shared" ref="AX6:AX10" si="4">AN6+AP6+AR6+AT6+AV6</f>
        <v>0</v>
      </c>
      <c r="BA6" s="52"/>
      <c r="BB6" s="34"/>
      <c r="BC6" s="53">
        <v>2017</v>
      </c>
      <c r="BD6" s="52">
        <f t="shared" ref="BD6:BD11" si="5">E6+V6-AM6</f>
        <v>0</v>
      </c>
      <c r="BE6" s="52">
        <f t="shared" ref="BE6:BE11" si="6">F6+W6-AN6</f>
        <v>0</v>
      </c>
      <c r="BF6" s="52">
        <f t="shared" ref="BF6:BF11" si="7">G6+X6-AO6</f>
        <v>0</v>
      </c>
      <c r="BG6" s="52">
        <f t="shared" ref="BG6:BG11" si="8">H6+Y6-AP6</f>
        <v>0</v>
      </c>
      <c r="BH6" s="52">
        <f t="shared" ref="BH6:BH11" si="9">I6+Z6-AQ6</f>
        <v>0</v>
      </c>
      <c r="BI6" s="52">
        <f t="shared" ref="BI6:BI11" si="10">J6+AA6-AR6</f>
        <v>0</v>
      </c>
      <c r="BJ6" s="52">
        <f t="shared" ref="BJ6:BJ11" si="11">K6+AB6-AS6</f>
        <v>0</v>
      </c>
      <c r="BK6" s="52">
        <f t="shared" ref="BK6:BK11" si="12">L6+AC6-AT6</f>
        <v>0</v>
      </c>
      <c r="BL6" s="52">
        <f t="shared" ref="BL6:BL11" si="13">M6+AD6-AU6</f>
        <v>0</v>
      </c>
      <c r="BM6" s="52">
        <f t="shared" ref="BM6:BM11" si="14">N6+AE6-AV6</f>
        <v>0</v>
      </c>
      <c r="BN6" s="10">
        <f t="shared" ref="BN6:BN11" si="15">BD6+BF6+BH6+BJ6+BL6</f>
        <v>0</v>
      </c>
      <c r="BO6" s="10">
        <f t="shared" ref="BO6:BO11" si="16">BE6+BG6+BI6+BK6+BM6</f>
        <v>0</v>
      </c>
    </row>
    <row r="7" customHeight="1" spans="2:67">
      <c r="B7" s="52"/>
      <c r="C7" s="34"/>
      <c r="D7" s="53">
        <v>2018</v>
      </c>
      <c r="E7" s="52">
        <v>0</v>
      </c>
      <c r="F7" s="34">
        <v>0</v>
      </c>
      <c r="G7" s="52">
        <v>0</v>
      </c>
      <c r="H7" s="34">
        <v>0</v>
      </c>
      <c r="I7" s="52">
        <v>0</v>
      </c>
      <c r="J7" s="34">
        <v>0</v>
      </c>
      <c r="K7" s="52">
        <v>0</v>
      </c>
      <c r="L7" s="34">
        <v>0</v>
      </c>
      <c r="M7" s="34">
        <v>0</v>
      </c>
      <c r="N7" s="34">
        <v>0</v>
      </c>
      <c r="O7" s="10">
        <v>0</v>
      </c>
      <c r="P7" s="10">
        <v>0</v>
      </c>
      <c r="S7" s="52"/>
      <c r="T7" s="34"/>
      <c r="U7" s="53">
        <v>2018</v>
      </c>
      <c r="V7" s="52"/>
      <c r="W7" s="34"/>
      <c r="X7" s="52"/>
      <c r="Y7" s="34"/>
      <c r="Z7" s="52"/>
      <c r="AA7" s="34"/>
      <c r="AB7" s="52"/>
      <c r="AC7" s="34"/>
      <c r="AD7" s="34"/>
      <c r="AE7" s="34"/>
      <c r="AF7" s="10">
        <f t="shared" si="1"/>
        <v>0</v>
      </c>
      <c r="AG7" s="10">
        <f t="shared" si="2"/>
        <v>0</v>
      </c>
      <c r="AJ7" s="52"/>
      <c r="AK7" s="34"/>
      <c r="AL7" s="53">
        <v>2018</v>
      </c>
      <c r="AM7" s="52">
        <v>0</v>
      </c>
      <c r="AN7" s="34">
        <v>0</v>
      </c>
      <c r="AO7" s="52">
        <v>0</v>
      </c>
      <c r="AP7" s="34">
        <v>0</v>
      </c>
      <c r="AQ7" s="52">
        <v>0</v>
      </c>
      <c r="AR7" s="34">
        <v>0</v>
      </c>
      <c r="AS7" s="52">
        <v>0</v>
      </c>
      <c r="AT7" s="34">
        <v>0</v>
      </c>
      <c r="AU7" s="52">
        <v>0</v>
      </c>
      <c r="AV7" s="34">
        <v>0</v>
      </c>
      <c r="AW7" s="10">
        <f t="shared" si="3"/>
        <v>0</v>
      </c>
      <c r="AX7" s="10">
        <f t="shared" si="4"/>
        <v>0</v>
      </c>
      <c r="BA7" s="52"/>
      <c r="BB7" s="34"/>
      <c r="BC7" s="53">
        <v>2018</v>
      </c>
      <c r="BD7" s="52">
        <f t="shared" si="5"/>
        <v>0</v>
      </c>
      <c r="BE7" s="52">
        <f t="shared" si="6"/>
        <v>0</v>
      </c>
      <c r="BF7" s="52">
        <f t="shared" si="7"/>
        <v>0</v>
      </c>
      <c r="BG7" s="52">
        <f t="shared" si="8"/>
        <v>0</v>
      </c>
      <c r="BH7" s="52">
        <f t="shared" si="9"/>
        <v>0</v>
      </c>
      <c r="BI7" s="52">
        <f t="shared" si="10"/>
        <v>0</v>
      </c>
      <c r="BJ7" s="52">
        <f t="shared" si="11"/>
        <v>0</v>
      </c>
      <c r="BK7" s="52">
        <f t="shared" si="12"/>
        <v>0</v>
      </c>
      <c r="BL7" s="52">
        <f t="shared" si="13"/>
        <v>0</v>
      </c>
      <c r="BM7" s="52">
        <f t="shared" si="14"/>
        <v>0</v>
      </c>
      <c r="BN7" s="10">
        <f t="shared" si="15"/>
        <v>0</v>
      </c>
      <c r="BO7" s="10">
        <f t="shared" si="16"/>
        <v>0</v>
      </c>
    </row>
    <row r="8" ht="18.75" spans="2:67">
      <c r="B8" s="52"/>
      <c r="C8" s="34"/>
      <c r="D8" s="53">
        <v>2019</v>
      </c>
      <c r="E8" s="52">
        <v>0</v>
      </c>
      <c r="F8" s="34">
        <v>0</v>
      </c>
      <c r="G8" s="52">
        <v>0</v>
      </c>
      <c r="H8" s="34">
        <v>0</v>
      </c>
      <c r="I8" s="52">
        <v>0</v>
      </c>
      <c r="J8" s="34">
        <v>0</v>
      </c>
      <c r="K8" s="52">
        <v>0</v>
      </c>
      <c r="L8" s="34">
        <v>0</v>
      </c>
      <c r="M8" s="34">
        <v>0</v>
      </c>
      <c r="N8" s="34">
        <v>0</v>
      </c>
      <c r="O8" s="10">
        <v>0</v>
      </c>
      <c r="P8" s="10">
        <v>0</v>
      </c>
      <c r="S8" s="52"/>
      <c r="T8" s="34"/>
      <c r="U8" s="53">
        <v>2019</v>
      </c>
      <c r="V8" s="52"/>
      <c r="W8" s="34"/>
      <c r="X8" s="52"/>
      <c r="Y8" s="34"/>
      <c r="Z8" s="52"/>
      <c r="AA8" s="34"/>
      <c r="AB8" s="52"/>
      <c r="AC8" s="34"/>
      <c r="AD8" s="34"/>
      <c r="AE8" s="34"/>
      <c r="AF8" s="10">
        <f t="shared" si="1"/>
        <v>0</v>
      </c>
      <c r="AG8" s="10">
        <f t="shared" si="2"/>
        <v>0</v>
      </c>
      <c r="AJ8" s="52"/>
      <c r="AK8" s="34"/>
      <c r="AL8" s="53">
        <v>2019</v>
      </c>
      <c r="AM8" s="52">
        <v>0</v>
      </c>
      <c r="AN8" s="34">
        <v>0</v>
      </c>
      <c r="AO8" s="52">
        <v>0</v>
      </c>
      <c r="AP8" s="34">
        <v>0</v>
      </c>
      <c r="AQ8" s="52">
        <v>0</v>
      </c>
      <c r="AR8" s="34">
        <v>0</v>
      </c>
      <c r="AS8" s="52">
        <v>0</v>
      </c>
      <c r="AT8" s="34">
        <v>0</v>
      </c>
      <c r="AU8" s="52">
        <v>0</v>
      </c>
      <c r="AV8" s="34">
        <v>0</v>
      </c>
      <c r="AW8" s="10">
        <f t="shared" si="3"/>
        <v>0</v>
      </c>
      <c r="AX8" s="10">
        <f t="shared" si="4"/>
        <v>0</v>
      </c>
      <c r="BA8" s="52"/>
      <c r="BB8" s="34"/>
      <c r="BC8" s="53">
        <v>2019</v>
      </c>
      <c r="BD8" s="52">
        <f t="shared" si="5"/>
        <v>0</v>
      </c>
      <c r="BE8" s="52">
        <f t="shared" si="6"/>
        <v>0</v>
      </c>
      <c r="BF8" s="52">
        <f t="shared" si="7"/>
        <v>0</v>
      </c>
      <c r="BG8" s="52">
        <f t="shared" si="8"/>
        <v>0</v>
      </c>
      <c r="BH8" s="52">
        <f t="shared" si="9"/>
        <v>0</v>
      </c>
      <c r="BI8" s="52">
        <f t="shared" si="10"/>
        <v>0</v>
      </c>
      <c r="BJ8" s="52">
        <f t="shared" si="11"/>
        <v>0</v>
      </c>
      <c r="BK8" s="52">
        <f t="shared" si="12"/>
        <v>0</v>
      </c>
      <c r="BL8" s="52">
        <f t="shared" si="13"/>
        <v>0</v>
      </c>
      <c r="BM8" s="52">
        <f t="shared" si="14"/>
        <v>0</v>
      </c>
      <c r="BN8" s="10">
        <f t="shared" si="15"/>
        <v>0</v>
      </c>
      <c r="BO8" s="10">
        <f t="shared" si="16"/>
        <v>0</v>
      </c>
    </row>
    <row r="9" ht="18.75" spans="2:71">
      <c r="B9" s="52"/>
      <c r="C9" s="34"/>
      <c r="D9" s="53">
        <v>2020</v>
      </c>
      <c r="E9" s="52">
        <v>0</v>
      </c>
      <c r="F9" s="34">
        <v>0</v>
      </c>
      <c r="G9" s="52">
        <v>0</v>
      </c>
      <c r="H9" s="34">
        <v>0</v>
      </c>
      <c r="I9" s="52">
        <v>0</v>
      </c>
      <c r="J9" s="34">
        <v>0</v>
      </c>
      <c r="K9" s="52">
        <v>0</v>
      </c>
      <c r="L9" s="34">
        <v>0</v>
      </c>
      <c r="M9" s="34">
        <v>0</v>
      </c>
      <c r="N9" s="34">
        <v>0</v>
      </c>
      <c r="O9" s="10">
        <v>0</v>
      </c>
      <c r="P9" s="10">
        <v>0</v>
      </c>
      <c r="S9" s="52"/>
      <c r="T9" s="34"/>
      <c r="U9" s="53">
        <v>2020</v>
      </c>
      <c r="V9" s="52"/>
      <c r="W9" s="34"/>
      <c r="X9" s="52"/>
      <c r="Y9" s="34"/>
      <c r="Z9" s="52"/>
      <c r="AA9" s="34"/>
      <c r="AB9" s="52"/>
      <c r="AC9" s="34"/>
      <c r="AD9" s="34"/>
      <c r="AE9" s="34"/>
      <c r="AF9" s="10">
        <f t="shared" si="1"/>
        <v>0</v>
      </c>
      <c r="AG9" s="10">
        <f t="shared" ref="AG9" si="17">W9+Y9+AA9+AC9+AE9</f>
        <v>0</v>
      </c>
      <c r="AJ9" s="52"/>
      <c r="AK9" s="34"/>
      <c r="AL9" s="53">
        <v>2020</v>
      </c>
      <c r="AM9" s="52">
        <v>0</v>
      </c>
      <c r="AN9" s="34">
        <v>0</v>
      </c>
      <c r="AO9" s="52">
        <v>0</v>
      </c>
      <c r="AP9" s="34">
        <v>0</v>
      </c>
      <c r="AQ9" s="52">
        <v>0</v>
      </c>
      <c r="AR9" s="34">
        <v>0</v>
      </c>
      <c r="AS9" s="52">
        <v>0</v>
      </c>
      <c r="AT9" s="34">
        <v>0</v>
      </c>
      <c r="AU9" s="52">
        <v>0</v>
      </c>
      <c r="AV9" s="34">
        <v>0</v>
      </c>
      <c r="AW9" s="10">
        <f t="shared" si="3"/>
        <v>0</v>
      </c>
      <c r="AX9" s="10">
        <f t="shared" si="4"/>
        <v>0</v>
      </c>
      <c r="BA9" s="52"/>
      <c r="BB9" s="34"/>
      <c r="BC9" s="53">
        <v>2020</v>
      </c>
      <c r="BD9" s="52">
        <f t="shared" si="5"/>
        <v>0</v>
      </c>
      <c r="BE9" s="52">
        <f t="shared" si="6"/>
        <v>0</v>
      </c>
      <c r="BF9" s="52">
        <f t="shared" si="7"/>
        <v>0</v>
      </c>
      <c r="BG9" s="52">
        <f t="shared" si="8"/>
        <v>0</v>
      </c>
      <c r="BH9" s="52">
        <f t="shared" si="9"/>
        <v>0</v>
      </c>
      <c r="BI9" s="52">
        <f t="shared" si="10"/>
        <v>0</v>
      </c>
      <c r="BJ9" s="52">
        <f t="shared" si="11"/>
        <v>0</v>
      </c>
      <c r="BK9" s="52">
        <f t="shared" si="12"/>
        <v>0</v>
      </c>
      <c r="BL9" s="52">
        <f t="shared" si="13"/>
        <v>0</v>
      </c>
      <c r="BM9" s="52">
        <f t="shared" si="14"/>
        <v>0</v>
      </c>
      <c r="BN9" s="10">
        <f t="shared" si="15"/>
        <v>0</v>
      </c>
      <c r="BO9" s="10">
        <f t="shared" si="16"/>
        <v>0</v>
      </c>
      <c r="BR9" s="72"/>
      <c r="BS9" s="72"/>
    </row>
    <row r="10" ht="18.75" spans="2:71">
      <c r="B10" s="52"/>
      <c r="C10" s="34"/>
      <c r="D10" s="53">
        <v>2021</v>
      </c>
      <c r="E10" s="52">
        <v>0</v>
      </c>
      <c r="F10" s="34">
        <v>0</v>
      </c>
      <c r="G10" s="52">
        <v>0</v>
      </c>
      <c r="H10" s="34">
        <v>0</v>
      </c>
      <c r="I10" s="52">
        <v>0</v>
      </c>
      <c r="J10" s="34">
        <v>0</v>
      </c>
      <c r="K10" s="52">
        <v>0</v>
      </c>
      <c r="L10" s="34">
        <v>0</v>
      </c>
      <c r="M10" s="34">
        <v>0</v>
      </c>
      <c r="N10" s="34">
        <v>0</v>
      </c>
      <c r="O10" s="10">
        <v>0</v>
      </c>
      <c r="P10" s="10">
        <v>0</v>
      </c>
      <c r="S10" s="52"/>
      <c r="T10" s="34"/>
      <c r="U10" s="53">
        <v>2021</v>
      </c>
      <c r="V10" s="52"/>
      <c r="W10" s="34"/>
      <c r="X10" s="52"/>
      <c r="Y10" s="34"/>
      <c r="Z10" s="52"/>
      <c r="AA10" s="34"/>
      <c r="AB10" s="52"/>
      <c r="AC10" s="34"/>
      <c r="AD10" s="34"/>
      <c r="AE10" s="34"/>
      <c r="AF10" s="10"/>
      <c r="AG10" s="10"/>
      <c r="AJ10" s="52"/>
      <c r="AK10" s="34"/>
      <c r="AL10" s="53">
        <v>2021</v>
      </c>
      <c r="AM10" s="52">
        <v>0</v>
      </c>
      <c r="AN10" s="34">
        <v>0</v>
      </c>
      <c r="AO10" s="52">
        <v>0</v>
      </c>
      <c r="AP10" s="34">
        <v>0</v>
      </c>
      <c r="AQ10" s="52">
        <v>0</v>
      </c>
      <c r="AR10" s="34">
        <v>0</v>
      </c>
      <c r="AS10" s="52">
        <v>0</v>
      </c>
      <c r="AT10" s="34">
        <v>0</v>
      </c>
      <c r="AU10" s="52">
        <v>0</v>
      </c>
      <c r="AV10" s="34">
        <v>0</v>
      </c>
      <c r="AW10" s="10">
        <f t="shared" si="3"/>
        <v>0</v>
      </c>
      <c r="AX10" s="10">
        <f t="shared" si="4"/>
        <v>0</v>
      </c>
      <c r="BA10" s="52"/>
      <c r="BB10" s="34"/>
      <c r="BC10" s="53">
        <v>2021</v>
      </c>
      <c r="BD10" s="52">
        <f t="shared" si="5"/>
        <v>0</v>
      </c>
      <c r="BE10" s="52">
        <f t="shared" si="6"/>
        <v>0</v>
      </c>
      <c r="BF10" s="52">
        <f t="shared" si="7"/>
        <v>0</v>
      </c>
      <c r="BG10" s="52">
        <f t="shared" si="8"/>
        <v>0</v>
      </c>
      <c r="BH10" s="52">
        <f t="shared" si="9"/>
        <v>0</v>
      </c>
      <c r="BI10" s="52">
        <f t="shared" si="10"/>
        <v>0</v>
      </c>
      <c r="BJ10" s="52">
        <f t="shared" si="11"/>
        <v>0</v>
      </c>
      <c r="BK10" s="52">
        <f t="shared" si="12"/>
        <v>0</v>
      </c>
      <c r="BL10" s="52">
        <f t="shared" si="13"/>
        <v>0</v>
      </c>
      <c r="BM10" s="52">
        <f t="shared" si="14"/>
        <v>0</v>
      </c>
      <c r="BN10" s="10">
        <f t="shared" si="15"/>
        <v>0</v>
      </c>
      <c r="BO10" s="10">
        <f t="shared" si="16"/>
        <v>0</v>
      </c>
      <c r="BR10" s="72"/>
      <c r="BS10" s="72"/>
    </row>
    <row r="11" ht="18.75" spans="2:71">
      <c r="B11" s="54"/>
      <c r="C11" s="55"/>
      <c r="D11" s="53">
        <v>2022</v>
      </c>
      <c r="E11" s="52">
        <v>172</v>
      </c>
      <c r="F11" s="34">
        <v>311031</v>
      </c>
      <c r="G11" s="52"/>
      <c r="H11" s="34"/>
      <c r="I11" s="52"/>
      <c r="J11" s="34"/>
      <c r="K11" s="52"/>
      <c r="L11" s="34"/>
      <c r="M11" s="34"/>
      <c r="N11" s="34"/>
      <c r="O11" s="10"/>
      <c r="P11" s="10"/>
      <c r="S11" s="54"/>
      <c r="T11" s="55"/>
      <c r="U11" s="53">
        <v>2022</v>
      </c>
      <c r="V11" s="52"/>
      <c r="W11" s="34"/>
      <c r="X11" s="52"/>
      <c r="Y11" s="34"/>
      <c r="Z11" s="52"/>
      <c r="AA11" s="34"/>
      <c r="AB11" s="52"/>
      <c r="AC11" s="34"/>
      <c r="AD11" s="34"/>
      <c r="AE11" s="34"/>
      <c r="AF11" s="10"/>
      <c r="AG11" s="10"/>
      <c r="AJ11" s="54"/>
      <c r="AK11" s="55"/>
      <c r="AL11" s="53">
        <v>2022</v>
      </c>
      <c r="AM11" s="52">
        <v>21</v>
      </c>
      <c r="AN11" s="34">
        <v>69585.0609444444</v>
      </c>
      <c r="AO11" s="52"/>
      <c r="AP11" s="34"/>
      <c r="AQ11" s="52"/>
      <c r="AR11" s="34"/>
      <c r="AS11" s="52"/>
      <c r="AT11" s="34"/>
      <c r="AU11" s="52"/>
      <c r="AV11" s="34"/>
      <c r="AW11" s="10"/>
      <c r="AX11" s="10"/>
      <c r="BA11" s="54"/>
      <c r="BB11" s="55"/>
      <c r="BC11" s="53"/>
      <c r="BD11" s="52">
        <f t="shared" si="5"/>
        <v>151</v>
      </c>
      <c r="BE11" s="52">
        <f t="shared" si="6"/>
        <v>241445.939055556</v>
      </c>
      <c r="BF11" s="52">
        <f t="shared" si="7"/>
        <v>0</v>
      </c>
      <c r="BG11" s="52">
        <f t="shared" si="8"/>
        <v>0</v>
      </c>
      <c r="BH11" s="52">
        <f t="shared" si="9"/>
        <v>0</v>
      </c>
      <c r="BI11" s="52">
        <f t="shared" si="10"/>
        <v>0</v>
      </c>
      <c r="BJ11" s="52">
        <f t="shared" si="11"/>
        <v>0</v>
      </c>
      <c r="BK11" s="52">
        <f t="shared" si="12"/>
        <v>0</v>
      </c>
      <c r="BL11" s="52">
        <f t="shared" si="13"/>
        <v>0</v>
      </c>
      <c r="BM11" s="52">
        <f t="shared" si="14"/>
        <v>0</v>
      </c>
      <c r="BN11" s="10">
        <f t="shared" si="15"/>
        <v>151</v>
      </c>
      <c r="BO11" s="10">
        <f t="shared" si="16"/>
        <v>241445.939055556</v>
      </c>
      <c r="BR11" s="72"/>
      <c r="BS11" s="72"/>
    </row>
    <row r="12" customHeight="1" spans="2:67">
      <c r="B12" s="56" t="s">
        <v>61</v>
      </c>
      <c r="C12" s="57"/>
      <c r="D12" s="58"/>
      <c r="E12" s="59">
        <f>SUM(E5:E11)</f>
        <v>172</v>
      </c>
      <c r="F12" s="59">
        <f t="shared" ref="F12:P12" si="18">SUM(F5:F11)</f>
        <v>311031</v>
      </c>
      <c r="G12" s="59">
        <f t="shared" si="18"/>
        <v>0</v>
      </c>
      <c r="H12" s="59">
        <f t="shared" si="18"/>
        <v>0</v>
      </c>
      <c r="I12" s="59">
        <f t="shared" si="18"/>
        <v>0</v>
      </c>
      <c r="J12" s="59">
        <f t="shared" si="18"/>
        <v>0</v>
      </c>
      <c r="K12" s="59">
        <f t="shared" si="18"/>
        <v>0</v>
      </c>
      <c r="L12" s="59">
        <f t="shared" si="18"/>
        <v>0</v>
      </c>
      <c r="M12" s="59">
        <f t="shared" si="18"/>
        <v>0</v>
      </c>
      <c r="N12" s="59">
        <f t="shared" si="18"/>
        <v>0</v>
      </c>
      <c r="O12" s="59">
        <f t="shared" si="18"/>
        <v>0</v>
      </c>
      <c r="P12" s="59">
        <f t="shared" si="18"/>
        <v>0</v>
      </c>
      <c r="S12" s="56" t="s">
        <v>61</v>
      </c>
      <c r="T12" s="57"/>
      <c r="U12" s="58"/>
      <c r="V12" s="59">
        <f t="shared" ref="V12:AG12" si="19">SUM(V5:V10)</f>
        <v>0</v>
      </c>
      <c r="W12" s="59">
        <f t="shared" si="19"/>
        <v>0</v>
      </c>
      <c r="X12" s="59">
        <f t="shared" si="19"/>
        <v>0</v>
      </c>
      <c r="Y12" s="59">
        <f t="shared" si="19"/>
        <v>0</v>
      </c>
      <c r="Z12" s="59">
        <f t="shared" si="19"/>
        <v>0</v>
      </c>
      <c r="AA12" s="59">
        <f t="shared" si="19"/>
        <v>0</v>
      </c>
      <c r="AB12" s="59">
        <f t="shared" si="19"/>
        <v>0</v>
      </c>
      <c r="AC12" s="59">
        <f t="shared" si="19"/>
        <v>0</v>
      </c>
      <c r="AD12" s="59">
        <f t="shared" si="19"/>
        <v>0</v>
      </c>
      <c r="AE12" s="59">
        <f t="shared" si="19"/>
        <v>0</v>
      </c>
      <c r="AF12" s="59">
        <f t="shared" si="19"/>
        <v>0</v>
      </c>
      <c r="AG12" s="59">
        <f t="shared" si="19"/>
        <v>0</v>
      </c>
      <c r="AJ12" s="56" t="s">
        <v>61</v>
      </c>
      <c r="AK12" s="57"/>
      <c r="AL12" s="58"/>
      <c r="AM12" s="59">
        <f>SUM(AM5:AM11)</f>
        <v>21</v>
      </c>
      <c r="AN12" s="61">
        <f t="shared" ref="AN12:AX12" si="20">SUM(AN5:AN11)</f>
        <v>69585.0609444444</v>
      </c>
      <c r="AO12" s="59">
        <f t="shared" si="20"/>
        <v>0</v>
      </c>
      <c r="AP12" s="59">
        <f t="shared" si="20"/>
        <v>0</v>
      </c>
      <c r="AQ12" s="59">
        <f t="shared" si="20"/>
        <v>0</v>
      </c>
      <c r="AR12" s="59">
        <f t="shared" si="20"/>
        <v>0</v>
      </c>
      <c r="AS12" s="59">
        <f t="shared" si="20"/>
        <v>0</v>
      </c>
      <c r="AT12" s="59">
        <f t="shared" si="20"/>
        <v>0</v>
      </c>
      <c r="AU12" s="59">
        <f t="shared" si="20"/>
        <v>0</v>
      </c>
      <c r="AV12" s="59">
        <f t="shared" si="20"/>
        <v>0</v>
      </c>
      <c r="AW12" s="59">
        <f t="shared" si="20"/>
        <v>0</v>
      </c>
      <c r="AX12" s="59">
        <f t="shared" si="20"/>
        <v>0</v>
      </c>
      <c r="BA12" s="56" t="s">
        <v>61</v>
      </c>
      <c r="BB12" s="57"/>
      <c r="BC12" s="58"/>
      <c r="BD12" s="59">
        <f>SUM(BD5:BD11)</f>
        <v>151</v>
      </c>
      <c r="BE12" s="59">
        <f t="shared" ref="BE12:BO12" si="21">SUM(BE5:BE11)</f>
        <v>241445.939055556</v>
      </c>
      <c r="BF12" s="59">
        <f t="shared" si="21"/>
        <v>0</v>
      </c>
      <c r="BG12" s="59">
        <f t="shared" si="21"/>
        <v>0</v>
      </c>
      <c r="BH12" s="59">
        <f t="shared" si="21"/>
        <v>0</v>
      </c>
      <c r="BI12" s="59">
        <f t="shared" si="21"/>
        <v>0</v>
      </c>
      <c r="BJ12" s="59">
        <f t="shared" si="21"/>
        <v>0</v>
      </c>
      <c r="BK12" s="59">
        <f t="shared" si="21"/>
        <v>0</v>
      </c>
      <c r="BL12" s="59">
        <f t="shared" si="21"/>
        <v>0</v>
      </c>
      <c r="BM12" s="59">
        <f t="shared" si="21"/>
        <v>0</v>
      </c>
      <c r="BN12" s="59">
        <f t="shared" si="21"/>
        <v>151</v>
      </c>
      <c r="BO12" s="59">
        <f t="shared" si="21"/>
        <v>241445.939055556</v>
      </c>
    </row>
    <row r="13" customHeight="1" spans="2:67">
      <c r="B13" s="52">
        <v>2</v>
      </c>
      <c r="C13" s="34" t="s">
        <v>640</v>
      </c>
      <c r="D13" s="53">
        <v>2016</v>
      </c>
      <c r="E13" s="52">
        <v>0</v>
      </c>
      <c r="F13" s="34">
        <v>0</v>
      </c>
      <c r="G13" s="52">
        <v>0</v>
      </c>
      <c r="H13" s="34">
        <v>0</v>
      </c>
      <c r="I13" s="52">
        <v>0</v>
      </c>
      <c r="J13" s="52">
        <v>0</v>
      </c>
      <c r="K13" s="52">
        <v>0</v>
      </c>
      <c r="L13" s="34">
        <v>0</v>
      </c>
      <c r="M13" s="34">
        <v>0</v>
      </c>
      <c r="N13" s="34">
        <v>0</v>
      </c>
      <c r="O13" s="10">
        <v>0</v>
      </c>
      <c r="P13" s="10">
        <v>0</v>
      </c>
      <c r="S13" s="52">
        <v>2</v>
      </c>
      <c r="T13" s="34" t="s">
        <v>640</v>
      </c>
      <c r="U13" s="53">
        <v>2016</v>
      </c>
      <c r="V13" s="52"/>
      <c r="W13" s="34"/>
      <c r="X13" s="52"/>
      <c r="Y13" s="34"/>
      <c r="Z13" s="52"/>
      <c r="AA13" s="52"/>
      <c r="AB13" s="52"/>
      <c r="AC13" s="34"/>
      <c r="AD13" s="34"/>
      <c r="AE13" s="34"/>
      <c r="AF13" s="10">
        <f t="shared" si="1"/>
        <v>0</v>
      </c>
      <c r="AG13" s="10">
        <f t="shared" si="2"/>
        <v>0</v>
      </c>
      <c r="AJ13" s="52">
        <v>2</v>
      </c>
      <c r="AK13" s="34" t="s">
        <v>640</v>
      </c>
      <c r="AL13" s="53">
        <v>2016</v>
      </c>
      <c r="AM13" s="52">
        <v>0</v>
      </c>
      <c r="AN13" s="34">
        <v>0</v>
      </c>
      <c r="AO13" s="52">
        <v>0</v>
      </c>
      <c r="AP13" s="34">
        <v>0</v>
      </c>
      <c r="AQ13" s="52">
        <v>0</v>
      </c>
      <c r="AR13" s="34">
        <v>0</v>
      </c>
      <c r="AS13" s="52">
        <v>0</v>
      </c>
      <c r="AT13" s="34">
        <v>0</v>
      </c>
      <c r="AU13" s="52">
        <v>0</v>
      </c>
      <c r="AV13" s="34">
        <v>0</v>
      </c>
      <c r="AW13" s="10">
        <f>AM13+AO13+AQ13+AS13+AU13</f>
        <v>0</v>
      </c>
      <c r="AX13" s="10">
        <f>AN13+AP13+AR13+AT13+AV13</f>
        <v>0</v>
      </c>
      <c r="BA13" s="52">
        <v>2</v>
      </c>
      <c r="BB13" s="34" t="s">
        <v>640</v>
      </c>
      <c r="BC13" s="53">
        <v>2016</v>
      </c>
      <c r="BD13" s="52">
        <f t="shared" ref="BD13:BD19" si="22">E13+V13-AM13</f>
        <v>0</v>
      </c>
      <c r="BE13" s="52">
        <f t="shared" ref="BE13:BE19" si="23">F13+W13-AN13</f>
        <v>0</v>
      </c>
      <c r="BF13" s="52">
        <f t="shared" ref="BF13:BF19" si="24">G13+X13-AO13</f>
        <v>0</v>
      </c>
      <c r="BG13" s="52">
        <f t="shared" ref="BG13:BG19" si="25">H13+Y13-AP13</f>
        <v>0</v>
      </c>
      <c r="BH13" s="52">
        <f t="shared" ref="BH13:BH19" si="26">I13+Z13-AQ13</f>
        <v>0</v>
      </c>
      <c r="BI13" s="52">
        <f t="shared" ref="BI13:BI19" si="27">J13+AA13-AR13</f>
        <v>0</v>
      </c>
      <c r="BJ13" s="52">
        <f t="shared" ref="BJ13:BJ19" si="28">K13+AB13-AS13</f>
        <v>0</v>
      </c>
      <c r="BK13" s="52">
        <f t="shared" ref="BK13:BK19" si="29">L13+AC13-AT13</f>
        <v>0</v>
      </c>
      <c r="BL13" s="52">
        <f t="shared" ref="BL13:BL19" si="30">M13+AD13-AU13</f>
        <v>0</v>
      </c>
      <c r="BM13" s="52">
        <f t="shared" ref="BM13:BM19" si="31">N13+AE13-AV13</f>
        <v>0</v>
      </c>
      <c r="BN13" s="10">
        <f t="shared" ref="BN13:BN19" si="32">BD13+BF13+BH13+BJ13+BL13</f>
        <v>0</v>
      </c>
      <c r="BO13" s="10">
        <f t="shared" ref="BO13:BO19" si="33">BE13+BG13+BI13+BK13+BM13</f>
        <v>0</v>
      </c>
    </row>
    <row r="14" customHeight="1" spans="2:67">
      <c r="B14" s="52"/>
      <c r="C14" s="34"/>
      <c r="D14" s="53">
        <v>2017</v>
      </c>
      <c r="E14" s="52">
        <v>0</v>
      </c>
      <c r="F14" s="34">
        <v>0</v>
      </c>
      <c r="G14" s="52">
        <v>0</v>
      </c>
      <c r="H14" s="34">
        <v>0</v>
      </c>
      <c r="I14" s="52">
        <v>0</v>
      </c>
      <c r="J14" s="52">
        <v>0</v>
      </c>
      <c r="K14" s="52">
        <v>0</v>
      </c>
      <c r="L14" s="34">
        <v>0</v>
      </c>
      <c r="M14" s="34">
        <v>0</v>
      </c>
      <c r="N14" s="34">
        <v>0</v>
      </c>
      <c r="O14" s="10">
        <v>0</v>
      </c>
      <c r="P14" s="10">
        <v>0</v>
      </c>
      <c r="S14" s="52"/>
      <c r="T14" s="34"/>
      <c r="U14" s="53">
        <v>2017</v>
      </c>
      <c r="V14" s="52"/>
      <c r="W14" s="34"/>
      <c r="X14" s="52"/>
      <c r="Y14" s="34"/>
      <c r="Z14" s="52"/>
      <c r="AA14" s="52"/>
      <c r="AB14" s="52"/>
      <c r="AC14" s="34"/>
      <c r="AD14" s="34"/>
      <c r="AE14" s="34"/>
      <c r="AF14" s="10">
        <f t="shared" si="1"/>
        <v>0</v>
      </c>
      <c r="AG14" s="10">
        <f t="shared" si="2"/>
        <v>0</v>
      </c>
      <c r="AJ14" s="52"/>
      <c r="AK14" s="34"/>
      <c r="AL14" s="53">
        <v>2017</v>
      </c>
      <c r="AM14" s="52">
        <v>0</v>
      </c>
      <c r="AN14" s="34">
        <v>0</v>
      </c>
      <c r="AO14" s="52">
        <v>0</v>
      </c>
      <c r="AP14" s="34">
        <v>0</v>
      </c>
      <c r="AQ14" s="52">
        <v>0</v>
      </c>
      <c r="AR14" s="34">
        <v>0</v>
      </c>
      <c r="AS14" s="52">
        <v>0</v>
      </c>
      <c r="AT14" s="34">
        <v>0</v>
      </c>
      <c r="AU14" s="52">
        <v>0</v>
      </c>
      <c r="AV14" s="34">
        <v>0</v>
      </c>
      <c r="AW14" s="10">
        <f t="shared" ref="AW14:AW18" si="34">AM14+AO14+AQ14+AS14+AU14</f>
        <v>0</v>
      </c>
      <c r="AX14" s="10">
        <f t="shared" ref="AX14:AX18" si="35">AN14+AP14+AR14+AT14+AV14</f>
        <v>0</v>
      </c>
      <c r="BA14" s="52"/>
      <c r="BB14" s="34"/>
      <c r="BC14" s="53">
        <v>2017</v>
      </c>
      <c r="BD14" s="52">
        <f t="shared" si="22"/>
        <v>0</v>
      </c>
      <c r="BE14" s="52">
        <f t="shared" si="23"/>
        <v>0</v>
      </c>
      <c r="BF14" s="52">
        <f t="shared" si="24"/>
        <v>0</v>
      </c>
      <c r="BG14" s="52">
        <f t="shared" si="25"/>
        <v>0</v>
      </c>
      <c r="BH14" s="52">
        <f t="shared" si="26"/>
        <v>0</v>
      </c>
      <c r="BI14" s="52">
        <f t="shared" si="27"/>
        <v>0</v>
      </c>
      <c r="BJ14" s="52">
        <f t="shared" si="28"/>
        <v>0</v>
      </c>
      <c r="BK14" s="52">
        <f t="shared" si="29"/>
        <v>0</v>
      </c>
      <c r="BL14" s="52">
        <f t="shared" si="30"/>
        <v>0</v>
      </c>
      <c r="BM14" s="52">
        <f t="shared" si="31"/>
        <v>0</v>
      </c>
      <c r="BN14" s="10">
        <f t="shared" si="32"/>
        <v>0</v>
      </c>
      <c r="BO14" s="10">
        <f t="shared" si="33"/>
        <v>0</v>
      </c>
    </row>
    <row r="15" customHeight="1" spans="2:67">
      <c r="B15" s="52"/>
      <c r="C15" s="34"/>
      <c r="D15" s="53">
        <v>2018</v>
      </c>
      <c r="E15" s="52">
        <v>0</v>
      </c>
      <c r="F15" s="34">
        <v>0</v>
      </c>
      <c r="G15" s="52">
        <v>0</v>
      </c>
      <c r="H15" s="34">
        <v>0</v>
      </c>
      <c r="I15" s="52">
        <v>0</v>
      </c>
      <c r="J15" s="52">
        <v>0</v>
      </c>
      <c r="K15" s="52">
        <v>0</v>
      </c>
      <c r="L15" s="34">
        <v>0</v>
      </c>
      <c r="M15" s="34">
        <v>0</v>
      </c>
      <c r="N15" s="34">
        <v>0</v>
      </c>
      <c r="O15" s="10">
        <v>0</v>
      </c>
      <c r="P15" s="10">
        <v>0</v>
      </c>
      <c r="S15" s="52"/>
      <c r="T15" s="34"/>
      <c r="U15" s="53">
        <v>2018</v>
      </c>
      <c r="V15" s="52"/>
      <c r="W15" s="34"/>
      <c r="X15" s="52"/>
      <c r="Y15" s="34"/>
      <c r="Z15" s="52"/>
      <c r="AA15" s="52"/>
      <c r="AB15" s="52"/>
      <c r="AC15" s="34"/>
      <c r="AD15" s="34"/>
      <c r="AE15" s="34"/>
      <c r="AF15" s="10">
        <f t="shared" si="1"/>
        <v>0</v>
      </c>
      <c r="AG15" s="10">
        <f t="shared" si="2"/>
        <v>0</v>
      </c>
      <c r="AJ15" s="52"/>
      <c r="AK15" s="34"/>
      <c r="AL15" s="53">
        <v>2018</v>
      </c>
      <c r="AM15" s="52">
        <v>0</v>
      </c>
      <c r="AN15" s="34">
        <v>0</v>
      </c>
      <c r="AO15" s="52">
        <v>0</v>
      </c>
      <c r="AP15" s="34">
        <v>0</v>
      </c>
      <c r="AQ15" s="52">
        <v>0</v>
      </c>
      <c r="AR15" s="34">
        <v>0</v>
      </c>
      <c r="AS15" s="52">
        <v>0</v>
      </c>
      <c r="AT15" s="34">
        <v>0</v>
      </c>
      <c r="AU15" s="52">
        <v>0</v>
      </c>
      <c r="AV15" s="34">
        <v>0</v>
      </c>
      <c r="AW15" s="10">
        <f t="shared" si="34"/>
        <v>0</v>
      </c>
      <c r="AX15" s="10">
        <f t="shared" si="35"/>
        <v>0</v>
      </c>
      <c r="BA15" s="52"/>
      <c r="BB15" s="34"/>
      <c r="BC15" s="53">
        <v>2018</v>
      </c>
      <c r="BD15" s="52">
        <f t="shared" si="22"/>
        <v>0</v>
      </c>
      <c r="BE15" s="52">
        <f t="shared" si="23"/>
        <v>0</v>
      </c>
      <c r="BF15" s="52">
        <f t="shared" si="24"/>
        <v>0</v>
      </c>
      <c r="BG15" s="52">
        <f t="shared" si="25"/>
        <v>0</v>
      </c>
      <c r="BH15" s="52">
        <f t="shared" si="26"/>
        <v>0</v>
      </c>
      <c r="BI15" s="52">
        <f t="shared" si="27"/>
        <v>0</v>
      </c>
      <c r="BJ15" s="52">
        <f t="shared" si="28"/>
        <v>0</v>
      </c>
      <c r="BK15" s="52">
        <f t="shared" si="29"/>
        <v>0</v>
      </c>
      <c r="BL15" s="52">
        <f t="shared" si="30"/>
        <v>0</v>
      </c>
      <c r="BM15" s="52">
        <f t="shared" si="31"/>
        <v>0</v>
      </c>
      <c r="BN15" s="10">
        <f t="shared" si="32"/>
        <v>0</v>
      </c>
      <c r="BO15" s="10">
        <f t="shared" si="33"/>
        <v>0</v>
      </c>
    </row>
    <row r="16" customHeight="1" spans="2:67">
      <c r="B16" s="52"/>
      <c r="C16" s="34"/>
      <c r="D16" s="53">
        <v>2019</v>
      </c>
      <c r="E16" s="52">
        <v>0</v>
      </c>
      <c r="F16" s="34">
        <v>0</v>
      </c>
      <c r="G16" s="52">
        <v>0</v>
      </c>
      <c r="H16" s="34">
        <v>0</v>
      </c>
      <c r="I16" s="52">
        <v>0</v>
      </c>
      <c r="J16" s="52">
        <v>0</v>
      </c>
      <c r="K16" s="52">
        <v>0</v>
      </c>
      <c r="L16" s="34">
        <v>0</v>
      </c>
      <c r="M16" s="34">
        <v>0</v>
      </c>
      <c r="N16" s="34">
        <v>0</v>
      </c>
      <c r="O16" s="10">
        <v>0</v>
      </c>
      <c r="P16" s="10">
        <v>0</v>
      </c>
      <c r="S16" s="52"/>
      <c r="T16" s="34"/>
      <c r="U16" s="53">
        <v>2019</v>
      </c>
      <c r="V16" s="52"/>
      <c r="W16" s="34"/>
      <c r="X16" s="52"/>
      <c r="Y16" s="34"/>
      <c r="Z16" s="52"/>
      <c r="AA16" s="52"/>
      <c r="AB16" s="52"/>
      <c r="AC16" s="34"/>
      <c r="AD16" s="34"/>
      <c r="AE16" s="34"/>
      <c r="AF16" s="10">
        <f t="shared" si="1"/>
        <v>0</v>
      </c>
      <c r="AG16" s="10">
        <f t="shared" si="2"/>
        <v>0</v>
      </c>
      <c r="AJ16" s="52"/>
      <c r="AK16" s="34"/>
      <c r="AL16" s="53">
        <v>2019</v>
      </c>
      <c r="AM16" s="52">
        <v>0</v>
      </c>
      <c r="AN16" s="34">
        <v>0</v>
      </c>
      <c r="AO16" s="52">
        <v>0</v>
      </c>
      <c r="AP16" s="34">
        <v>0</v>
      </c>
      <c r="AQ16" s="52">
        <v>0</v>
      </c>
      <c r="AR16" s="34">
        <v>0</v>
      </c>
      <c r="AS16" s="52">
        <v>0</v>
      </c>
      <c r="AT16" s="34">
        <v>0</v>
      </c>
      <c r="AU16" s="52">
        <v>0</v>
      </c>
      <c r="AV16" s="34">
        <v>0</v>
      </c>
      <c r="AW16" s="10">
        <f t="shared" si="34"/>
        <v>0</v>
      </c>
      <c r="AX16" s="10">
        <f t="shared" si="35"/>
        <v>0</v>
      </c>
      <c r="BA16" s="52"/>
      <c r="BB16" s="34"/>
      <c r="BC16" s="53">
        <v>2019</v>
      </c>
      <c r="BD16" s="52">
        <f t="shared" si="22"/>
        <v>0</v>
      </c>
      <c r="BE16" s="52">
        <f t="shared" si="23"/>
        <v>0</v>
      </c>
      <c r="BF16" s="52">
        <f t="shared" si="24"/>
        <v>0</v>
      </c>
      <c r="BG16" s="52">
        <f t="shared" si="25"/>
        <v>0</v>
      </c>
      <c r="BH16" s="52">
        <f t="shared" si="26"/>
        <v>0</v>
      </c>
      <c r="BI16" s="52">
        <f t="shared" si="27"/>
        <v>0</v>
      </c>
      <c r="BJ16" s="52">
        <f t="shared" si="28"/>
        <v>0</v>
      </c>
      <c r="BK16" s="52">
        <f t="shared" si="29"/>
        <v>0</v>
      </c>
      <c r="BL16" s="52">
        <f t="shared" si="30"/>
        <v>0</v>
      </c>
      <c r="BM16" s="52">
        <f t="shared" si="31"/>
        <v>0</v>
      </c>
      <c r="BN16" s="10">
        <f t="shared" si="32"/>
        <v>0</v>
      </c>
      <c r="BO16" s="10">
        <f t="shared" si="33"/>
        <v>0</v>
      </c>
    </row>
    <row r="17" ht="18.75" spans="2:67">
      <c r="B17" s="52"/>
      <c r="C17" s="34"/>
      <c r="D17" s="53">
        <v>2020</v>
      </c>
      <c r="E17" s="52">
        <v>0</v>
      </c>
      <c r="F17" s="34">
        <v>0</v>
      </c>
      <c r="G17" s="52">
        <v>0</v>
      </c>
      <c r="H17" s="34">
        <v>0</v>
      </c>
      <c r="I17" s="52">
        <v>0</v>
      </c>
      <c r="J17" s="34">
        <v>0</v>
      </c>
      <c r="K17" s="52">
        <v>0</v>
      </c>
      <c r="L17" s="34">
        <v>0</v>
      </c>
      <c r="M17" s="34">
        <v>0</v>
      </c>
      <c r="N17" s="34">
        <v>0</v>
      </c>
      <c r="O17" s="10">
        <v>0</v>
      </c>
      <c r="P17" s="10">
        <v>0</v>
      </c>
      <c r="S17" s="52"/>
      <c r="T17" s="34"/>
      <c r="U17" s="53">
        <v>2020</v>
      </c>
      <c r="V17" s="52"/>
      <c r="W17" s="34"/>
      <c r="X17" s="52"/>
      <c r="Y17" s="34"/>
      <c r="Z17" s="52"/>
      <c r="AA17" s="34"/>
      <c r="AB17" s="52"/>
      <c r="AC17" s="34"/>
      <c r="AD17" s="34"/>
      <c r="AE17" s="34"/>
      <c r="AF17" s="10">
        <f t="shared" si="1"/>
        <v>0</v>
      </c>
      <c r="AG17" s="10">
        <f t="shared" si="2"/>
        <v>0</v>
      </c>
      <c r="AJ17" s="52"/>
      <c r="AK17" s="34"/>
      <c r="AL17" s="53">
        <v>2020</v>
      </c>
      <c r="AM17" s="52">
        <v>0</v>
      </c>
      <c r="AN17" s="34">
        <v>0</v>
      </c>
      <c r="AO17" s="52">
        <v>0</v>
      </c>
      <c r="AP17" s="34">
        <v>0</v>
      </c>
      <c r="AQ17" s="52">
        <v>0</v>
      </c>
      <c r="AR17" s="34">
        <v>0</v>
      </c>
      <c r="AS17" s="52">
        <v>0</v>
      </c>
      <c r="AT17" s="34">
        <v>0</v>
      </c>
      <c r="AU17" s="52">
        <v>0</v>
      </c>
      <c r="AV17" s="34">
        <v>0</v>
      </c>
      <c r="AW17" s="10">
        <f t="shared" si="34"/>
        <v>0</v>
      </c>
      <c r="AX17" s="10">
        <f t="shared" si="35"/>
        <v>0</v>
      </c>
      <c r="BA17" s="52"/>
      <c r="BB17" s="34"/>
      <c r="BC17" s="53">
        <v>2020</v>
      </c>
      <c r="BD17" s="52">
        <f t="shared" si="22"/>
        <v>0</v>
      </c>
      <c r="BE17" s="52">
        <f t="shared" si="23"/>
        <v>0</v>
      </c>
      <c r="BF17" s="52">
        <f t="shared" si="24"/>
        <v>0</v>
      </c>
      <c r="BG17" s="52">
        <f t="shared" si="25"/>
        <v>0</v>
      </c>
      <c r="BH17" s="52">
        <f t="shared" si="26"/>
        <v>0</v>
      </c>
      <c r="BI17" s="52">
        <f t="shared" si="27"/>
        <v>0</v>
      </c>
      <c r="BJ17" s="52">
        <f t="shared" si="28"/>
        <v>0</v>
      </c>
      <c r="BK17" s="52">
        <f t="shared" si="29"/>
        <v>0</v>
      </c>
      <c r="BL17" s="52">
        <f t="shared" si="30"/>
        <v>0</v>
      </c>
      <c r="BM17" s="52">
        <f t="shared" si="31"/>
        <v>0</v>
      </c>
      <c r="BN17" s="10">
        <f t="shared" si="32"/>
        <v>0</v>
      </c>
      <c r="BO17" s="10">
        <f t="shared" si="33"/>
        <v>0</v>
      </c>
    </row>
    <row r="18" ht="18.75" spans="2:67">
      <c r="B18" s="52"/>
      <c r="C18" s="34"/>
      <c r="D18" s="53">
        <v>2021</v>
      </c>
      <c r="E18" s="52">
        <v>5</v>
      </c>
      <c r="F18" s="34">
        <v>1621</v>
      </c>
      <c r="G18" s="52">
        <v>0</v>
      </c>
      <c r="H18" s="34">
        <v>0</v>
      </c>
      <c r="I18" s="52">
        <v>0</v>
      </c>
      <c r="J18" s="34">
        <v>0</v>
      </c>
      <c r="K18" s="52">
        <v>0</v>
      </c>
      <c r="L18" s="34">
        <v>0</v>
      </c>
      <c r="M18" s="34">
        <v>0</v>
      </c>
      <c r="N18" s="34">
        <v>0</v>
      </c>
      <c r="O18" s="10">
        <v>5</v>
      </c>
      <c r="P18" s="10">
        <v>1621</v>
      </c>
      <c r="S18" s="52"/>
      <c r="T18" s="34"/>
      <c r="U18" s="53">
        <v>2021</v>
      </c>
      <c r="V18" s="52"/>
      <c r="W18" s="34"/>
      <c r="X18" s="52"/>
      <c r="Y18" s="34"/>
      <c r="Z18" s="52"/>
      <c r="AA18" s="34"/>
      <c r="AB18" s="52"/>
      <c r="AC18" s="34"/>
      <c r="AD18" s="34"/>
      <c r="AE18" s="34"/>
      <c r="AF18" s="10"/>
      <c r="AG18" s="10"/>
      <c r="AJ18" s="52"/>
      <c r="AK18" s="34"/>
      <c r="AL18" s="53">
        <v>2021</v>
      </c>
      <c r="AM18" s="52">
        <v>3</v>
      </c>
      <c r="AN18" s="34">
        <v>707</v>
      </c>
      <c r="AO18" s="52">
        <v>0</v>
      </c>
      <c r="AP18" s="34">
        <v>0</v>
      </c>
      <c r="AQ18" s="52">
        <v>0</v>
      </c>
      <c r="AR18" s="34">
        <v>0</v>
      </c>
      <c r="AS18" s="52">
        <v>0</v>
      </c>
      <c r="AT18" s="34">
        <v>0</v>
      </c>
      <c r="AU18" s="52">
        <v>0</v>
      </c>
      <c r="AV18" s="34">
        <v>0</v>
      </c>
      <c r="AW18" s="10">
        <f t="shared" si="34"/>
        <v>3</v>
      </c>
      <c r="AX18" s="10">
        <f t="shared" si="35"/>
        <v>707</v>
      </c>
      <c r="BA18" s="52"/>
      <c r="BB18" s="34"/>
      <c r="BC18" s="53">
        <v>2021</v>
      </c>
      <c r="BD18" s="52">
        <f t="shared" si="22"/>
        <v>2</v>
      </c>
      <c r="BE18" s="52">
        <f t="shared" si="23"/>
        <v>914</v>
      </c>
      <c r="BF18" s="52">
        <f t="shared" si="24"/>
        <v>0</v>
      </c>
      <c r="BG18" s="52">
        <f t="shared" si="25"/>
        <v>0</v>
      </c>
      <c r="BH18" s="52">
        <f t="shared" si="26"/>
        <v>0</v>
      </c>
      <c r="BI18" s="52">
        <f t="shared" si="27"/>
        <v>0</v>
      </c>
      <c r="BJ18" s="52">
        <f t="shared" si="28"/>
        <v>0</v>
      </c>
      <c r="BK18" s="52">
        <f t="shared" si="29"/>
        <v>0</v>
      </c>
      <c r="BL18" s="52">
        <f t="shared" si="30"/>
        <v>0</v>
      </c>
      <c r="BM18" s="52">
        <f t="shared" si="31"/>
        <v>0</v>
      </c>
      <c r="BN18" s="10">
        <f t="shared" si="32"/>
        <v>2</v>
      </c>
      <c r="BO18" s="10">
        <f t="shared" si="33"/>
        <v>914</v>
      </c>
    </row>
    <row r="19" ht="18.75" spans="2:67">
      <c r="B19" s="54"/>
      <c r="C19" s="55"/>
      <c r="D19" s="53">
        <v>2022</v>
      </c>
      <c r="E19" s="52">
        <v>58</v>
      </c>
      <c r="F19" s="34">
        <v>55575</v>
      </c>
      <c r="G19" s="52"/>
      <c r="H19" s="34"/>
      <c r="I19" s="52"/>
      <c r="J19" s="34"/>
      <c r="K19" s="52"/>
      <c r="L19" s="34"/>
      <c r="M19" s="34"/>
      <c r="N19" s="34"/>
      <c r="O19" s="10"/>
      <c r="P19" s="10"/>
      <c r="S19" s="54"/>
      <c r="T19" s="55"/>
      <c r="U19" s="53">
        <v>2022</v>
      </c>
      <c r="V19" s="52"/>
      <c r="W19" s="34"/>
      <c r="X19" s="52"/>
      <c r="Y19" s="34"/>
      <c r="Z19" s="52"/>
      <c r="AA19" s="34"/>
      <c r="AB19" s="52"/>
      <c r="AC19" s="34"/>
      <c r="AD19" s="34"/>
      <c r="AE19" s="34"/>
      <c r="AF19" s="10"/>
      <c r="AG19" s="10"/>
      <c r="AJ19" s="54"/>
      <c r="AK19" s="55"/>
      <c r="AL19" s="53">
        <v>2022</v>
      </c>
      <c r="AM19" s="52">
        <v>13</v>
      </c>
      <c r="AN19" s="34">
        <v>10170</v>
      </c>
      <c r="AO19" s="52"/>
      <c r="AP19" s="34"/>
      <c r="AQ19" s="52"/>
      <c r="AR19" s="34"/>
      <c r="AS19" s="52"/>
      <c r="AT19" s="34"/>
      <c r="AU19" s="52"/>
      <c r="AV19" s="34"/>
      <c r="AW19" s="10"/>
      <c r="AX19" s="10"/>
      <c r="BA19" s="54"/>
      <c r="BB19" s="55"/>
      <c r="BC19" s="53"/>
      <c r="BD19" s="52">
        <f t="shared" si="22"/>
        <v>45</v>
      </c>
      <c r="BE19" s="52">
        <f t="shared" si="23"/>
        <v>45405</v>
      </c>
      <c r="BF19" s="52">
        <f t="shared" si="24"/>
        <v>0</v>
      </c>
      <c r="BG19" s="52">
        <f t="shared" si="25"/>
        <v>0</v>
      </c>
      <c r="BH19" s="52">
        <f t="shared" si="26"/>
        <v>0</v>
      </c>
      <c r="BI19" s="52">
        <f t="shared" si="27"/>
        <v>0</v>
      </c>
      <c r="BJ19" s="52">
        <f t="shared" si="28"/>
        <v>0</v>
      </c>
      <c r="BK19" s="52">
        <f t="shared" si="29"/>
        <v>0</v>
      </c>
      <c r="BL19" s="52">
        <f t="shared" si="30"/>
        <v>0</v>
      </c>
      <c r="BM19" s="52">
        <f t="shared" si="31"/>
        <v>0</v>
      </c>
      <c r="BN19" s="10">
        <f t="shared" si="32"/>
        <v>45</v>
      </c>
      <c r="BO19" s="10">
        <f t="shared" si="33"/>
        <v>45405</v>
      </c>
    </row>
    <row r="20" customHeight="1" spans="2:71">
      <c r="B20" s="56" t="s">
        <v>61</v>
      </c>
      <c r="C20" s="57"/>
      <c r="D20" s="58"/>
      <c r="E20" s="59">
        <f>SUM(E13:E19)</f>
        <v>63</v>
      </c>
      <c r="F20" s="59">
        <f t="shared" ref="F20" si="36">SUM(F13:F19)</f>
        <v>57196</v>
      </c>
      <c r="G20" s="59">
        <f t="shared" ref="G20" si="37">SUM(G13:G19)</f>
        <v>0</v>
      </c>
      <c r="H20" s="59">
        <f t="shared" ref="H20" si="38">SUM(H13:H19)</f>
        <v>0</v>
      </c>
      <c r="I20" s="59">
        <f t="shared" ref="I20" si="39">SUM(I13:I19)</f>
        <v>0</v>
      </c>
      <c r="J20" s="59">
        <f t="shared" ref="J20" si="40">SUM(J13:J19)</f>
        <v>0</v>
      </c>
      <c r="K20" s="59">
        <f t="shared" ref="K20" si="41">SUM(K13:K19)</f>
        <v>0</v>
      </c>
      <c r="L20" s="59">
        <f t="shared" ref="L20" si="42">SUM(L13:L19)</f>
        <v>0</v>
      </c>
      <c r="M20" s="59">
        <f t="shared" ref="M20" si="43">SUM(M13:M19)</f>
        <v>0</v>
      </c>
      <c r="N20" s="59">
        <f t="shared" ref="N20" si="44">SUM(N13:N19)</f>
        <v>0</v>
      </c>
      <c r="O20" s="59">
        <f t="shared" ref="O20" si="45">SUM(O13:O19)</f>
        <v>5</v>
      </c>
      <c r="P20" s="59">
        <f t="shared" ref="P20" si="46">SUM(P13:P19)</f>
        <v>1621</v>
      </c>
      <c r="S20" s="56" t="s">
        <v>61</v>
      </c>
      <c r="T20" s="57"/>
      <c r="U20" s="58"/>
      <c r="V20" s="59">
        <f t="shared" ref="V20:AG20" si="47">SUM(V13:V18)</f>
        <v>0</v>
      </c>
      <c r="W20" s="59">
        <f t="shared" si="47"/>
        <v>0</v>
      </c>
      <c r="X20" s="59">
        <f t="shared" si="47"/>
        <v>0</v>
      </c>
      <c r="Y20" s="59">
        <f t="shared" si="47"/>
        <v>0</v>
      </c>
      <c r="Z20" s="59">
        <f t="shared" si="47"/>
        <v>0</v>
      </c>
      <c r="AA20" s="59">
        <f t="shared" si="47"/>
        <v>0</v>
      </c>
      <c r="AB20" s="59">
        <f t="shared" si="47"/>
        <v>0</v>
      </c>
      <c r="AC20" s="59">
        <f t="shared" si="47"/>
        <v>0</v>
      </c>
      <c r="AD20" s="59">
        <f t="shared" si="47"/>
        <v>0</v>
      </c>
      <c r="AE20" s="59">
        <f t="shared" si="47"/>
        <v>0</v>
      </c>
      <c r="AF20" s="59">
        <f t="shared" si="47"/>
        <v>0</v>
      </c>
      <c r="AG20" s="59">
        <f t="shared" si="47"/>
        <v>0</v>
      </c>
      <c r="AJ20" s="56" t="s">
        <v>61</v>
      </c>
      <c r="AK20" s="57"/>
      <c r="AL20" s="58"/>
      <c r="AM20" s="59">
        <f>SUM(AM13:AM19)</f>
        <v>16</v>
      </c>
      <c r="AN20" s="59">
        <f>SUM(AN13:AN19)</f>
        <v>10877</v>
      </c>
      <c r="AO20" s="59">
        <f t="shared" ref="AO20:AX20" si="48">SUM(AO13:AO18)</f>
        <v>0</v>
      </c>
      <c r="AP20" s="59">
        <f t="shared" si="48"/>
        <v>0</v>
      </c>
      <c r="AQ20" s="59">
        <f t="shared" si="48"/>
        <v>0</v>
      </c>
      <c r="AR20" s="59">
        <f t="shared" si="48"/>
        <v>0</v>
      </c>
      <c r="AS20" s="59">
        <f t="shared" si="48"/>
        <v>0</v>
      </c>
      <c r="AT20" s="59">
        <f t="shared" si="48"/>
        <v>0</v>
      </c>
      <c r="AU20" s="59">
        <f t="shared" si="48"/>
        <v>0</v>
      </c>
      <c r="AV20" s="59">
        <f t="shared" si="48"/>
        <v>0</v>
      </c>
      <c r="AW20" s="59">
        <f t="shared" si="48"/>
        <v>3</v>
      </c>
      <c r="AX20" s="59">
        <f t="shared" si="48"/>
        <v>707</v>
      </c>
      <c r="BA20" s="56" t="s">
        <v>61</v>
      </c>
      <c r="BB20" s="57"/>
      <c r="BC20" s="58"/>
      <c r="BD20" s="59">
        <f>SUM(BD13:BD19)</f>
        <v>47</v>
      </c>
      <c r="BE20" s="59">
        <f t="shared" ref="BE20" si="49">SUM(BE13:BE19)</f>
        <v>46319</v>
      </c>
      <c r="BF20" s="59">
        <f t="shared" ref="BF20" si="50">SUM(BF13:BF19)</f>
        <v>0</v>
      </c>
      <c r="BG20" s="59">
        <f t="shared" ref="BG20" si="51">SUM(BG13:BG19)</f>
        <v>0</v>
      </c>
      <c r="BH20" s="59">
        <f t="shared" ref="BH20" si="52">SUM(BH13:BH19)</f>
        <v>0</v>
      </c>
      <c r="BI20" s="59">
        <f t="shared" ref="BI20" si="53">SUM(BI13:BI19)</f>
        <v>0</v>
      </c>
      <c r="BJ20" s="59">
        <f t="shared" ref="BJ20" si="54">SUM(BJ13:BJ19)</f>
        <v>0</v>
      </c>
      <c r="BK20" s="59">
        <f t="shared" ref="BK20" si="55">SUM(BK13:BK19)</f>
        <v>0</v>
      </c>
      <c r="BL20" s="59">
        <f t="shared" ref="BL20" si="56">SUM(BL13:BL19)</f>
        <v>0</v>
      </c>
      <c r="BM20" s="59">
        <f t="shared" ref="BM20" si="57">SUM(BM13:BM19)</f>
        <v>0</v>
      </c>
      <c r="BN20" s="59">
        <f t="shared" ref="BN20" si="58">SUM(BN13:BN19)</f>
        <v>47</v>
      </c>
      <c r="BO20" s="59">
        <f t="shared" ref="BO20" si="59">SUM(BO13:BO19)</f>
        <v>46319</v>
      </c>
      <c r="BP20">
        <v>6</v>
      </c>
      <c r="BQ20">
        <v>1976</v>
      </c>
      <c r="BR20">
        <f>BN20-BP20</f>
        <v>41</v>
      </c>
      <c r="BS20">
        <f>BO20-BQ20</f>
        <v>44343</v>
      </c>
    </row>
    <row r="21" customHeight="1" spans="2:67">
      <c r="B21" s="52">
        <v>3</v>
      </c>
      <c r="C21" s="34" t="s">
        <v>480</v>
      </c>
      <c r="D21" s="34">
        <v>2016</v>
      </c>
      <c r="E21" s="52">
        <v>0</v>
      </c>
      <c r="F21" s="34">
        <v>0</v>
      </c>
      <c r="G21" s="52">
        <v>0</v>
      </c>
      <c r="H21" s="34">
        <v>0</v>
      </c>
      <c r="I21" s="52">
        <v>0</v>
      </c>
      <c r="J21" s="34">
        <v>0</v>
      </c>
      <c r="K21" s="52">
        <v>0</v>
      </c>
      <c r="L21" s="34">
        <v>0</v>
      </c>
      <c r="M21" s="52">
        <v>0</v>
      </c>
      <c r="N21" s="34">
        <v>0</v>
      </c>
      <c r="O21" s="10">
        <v>0</v>
      </c>
      <c r="P21" s="10">
        <v>0</v>
      </c>
      <c r="S21" s="52">
        <v>3</v>
      </c>
      <c r="T21" s="34" t="s">
        <v>480</v>
      </c>
      <c r="U21" s="34">
        <v>2016</v>
      </c>
      <c r="V21" s="52"/>
      <c r="W21" s="34"/>
      <c r="X21" s="52"/>
      <c r="Y21" s="34"/>
      <c r="Z21" s="52"/>
      <c r="AA21" s="34"/>
      <c r="AB21" s="52"/>
      <c r="AC21" s="34"/>
      <c r="AD21" s="52"/>
      <c r="AE21" s="34"/>
      <c r="AF21" s="10">
        <f t="shared" si="1"/>
        <v>0</v>
      </c>
      <c r="AG21" s="10">
        <f t="shared" si="2"/>
        <v>0</v>
      </c>
      <c r="AJ21" s="52">
        <v>3</v>
      </c>
      <c r="AK21" s="34" t="s">
        <v>480</v>
      </c>
      <c r="AL21" s="34">
        <v>2016</v>
      </c>
      <c r="AM21" s="52">
        <v>0</v>
      </c>
      <c r="AN21" s="34">
        <v>0</v>
      </c>
      <c r="AO21" s="52">
        <v>0</v>
      </c>
      <c r="AP21" s="34">
        <v>0</v>
      </c>
      <c r="AQ21" s="52">
        <v>0</v>
      </c>
      <c r="AR21" s="34">
        <v>0</v>
      </c>
      <c r="AS21" s="52">
        <v>0</v>
      </c>
      <c r="AT21" s="34">
        <v>0</v>
      </c>
      <c r="AU21" s="52">
        <v>0</v>
      </c>
      <c r="AV21" s="34">
        <v>0</v>
      </c>
      <c r="AW21" s="10">
        <f>AM21+AO21+AQ21+AS21+AU21</f>
        <v>0</v>
      </c>
      <c r="AX21" s="10">
        <f>AN21+AP21+AR21+AT21+AV21</f>
        <v>0</v>
      </c>
      <c r="BA21" s="52">
        <v>3</v>
      </c>
      <c r="BB21" s="34" t="s">
        <v>480</v>
      </c>
      <c r="BC21" s="34">
        <v>2016</v>
      </c>
      <c r="BD21" s="52">
        <f t="shared" ref="BD21:BD50" si="60">E21+V21-AM21</f>
        <v>0</v>
      </c>
      <c r="BE21" s="52">
        <f t="shared" ref="BE21:BE50" si="61">F21+W21-AN21</f>
        <v>0</v>
      </c>
      <c r="BF21" s="52">
        <f t="shared" ref="BF21:BF50" si="62">G21+X21-AO21</f>
        <v>0</v>
      </c>
      <c r="BG21" s="52">
        <f t="shared" ref="BG21:BG50" si="63">H21+Y21-AP21</f>
        <v>0</v>
      </c>
      <c r="BH21" s="52">
        <f t="shared" ref="BH21:BH50" si="64">I21+Z21-AQ21</f>
        <v>0</v>
      </c>
      <c r="BI21" s="52">
        <f t="shared" ref="BI21:BI50" si="65">J21+AA21-AR21</f>
        <v>0</v>
      </c>
      <c r="BJ21" s="52">
        <f t="shared" ref="BJ21:BJ50" si="66">K21+AB21-AS21</f>
        <v>0</v>
      </c>
      <c r="BK21" s="52">
        <f t="shared" ref="BK21:BK50" si="67">L21+AC21-AT21</f>
        <v>0</v>
      </c>
      <c r="BL21" s="52">
        <f t="shared" ref="BL21:BL50" si="68">M21+AD21-AU21</f>
        <v>0</v>
      </c>
      <c r="BM21" s="52">
        <f t="shared" ref="BM21:BM50" si="69">N21+AE21-AV21</f>
        <v>0</v>
      </c>
      <c r="BN21" s="10">
        <f t="shared" ref="BN21:BN50" si="70">BD21+BF21+BH21+BJ21+BL21</f>
        <v>0</v>
      </c>
      <c r="BO21" s="10">
        <f t="shared" ref="BO21:BO50" si="71">BE21+BG21+BI21+BK21+BM21</f>
        <v>0</v>
      </c>
    </row>
    <row r="22" customHeight="1" spans="2:67">
      <c r="B22" s="52"/>
      <c r="C22" s="34"/>
      <c r="D22" s="34">
        <v>2017</v>
      </c>
      <c r="E22" s="52">
        <v>0</v>
      </c>
      <c r="F22" s="34">
        <v>0</v>
      </c>
      <c r="G22" s="52">
        <v>0</v>
      </c>
      <c r="H22" s="34">
        <v>0</v>
      </c>
      <c r="I22" s="52">
        <v>0</v>
      </c>
      <c r="J22" s="34">
        <v>0</v>
      </c>
      <c r="K22" s="52">
        <v>0</v>
      </c>
      <c r="L22" s="34">
        <v>0</v>
      </c>
      <c r="M22" s="52">
        <v>0</v>
      </c>
      <c r="N22" s="34">
        <v>0</v>
      </c>
      <c r="O22" s="10">
        <v>0</v>
      </c>
      <c r="P22" s="10">
        <v>0</v>
      </c>
      <c r="S22" s="52"/>
      <c r="T22" s="34"/>
      <c r="U22" s="34">
        <v>2017</v>
      </c>
      <c r="V22" s="52"/>
      <c r="W22" s="34"/>
      <c r="X22" s="52"/>
      <c r="Y22" s="34"/>
      <c r="Z22" s="52"/>
      <c r="AA22" s="34"/>
      <c r="AB22" s="52"/>
      <c r="AC22" s="34"/>
      <c r="AD22" s="52"/>
      <c r="AE22" s="34"/>
      <c r="AF22" s="10">
        <f t="shared" si="1"/>
        <v>0</v>
      </c>
      <c r="AG22" s="10">
        <f t="shared" si="2"/>
        <v>0</v>
      </c>
      <c r="AJ22" s="52"/>
      <c r="AK22" s="34"/>
      <c r="AL22" s="34">
        <v>2017</v>
      </c>
      <c r="AM22" s="52">
        <v>0</v>
      </c>
      <c r="AN22" s="34">
        <v>0</v>
      </c>
      <c r="AO22" s="52">
        <v>0</v>
      </c>
      <c r="AP22" s="34">
        <v>0</v>
      </c>
      <c r="AQ22" s="52">
        <v>0</v>
      </c>
      <c r="AR22" s="34">
        <v>0</v>
      </c>
      <c r="AS22" s="52">
        <v>0</v>
      </c>
      <c r="AT22" s="34">
        <v>0</v>
      </c>
      <c r="AU22" s="52">
        <v>0</v>
      </c>
      <c r="AV22" s="34">
        <v>0</v>
      </c>
      <c r="AW22" s="10">
        <f t="shared" ref="AW22:AW26" si="72">AM22+AO22+AQ22+AS22+AU22</f>
        <v>0</v>
      </c>
      <c r="AX22" s="10">
        <f t="shared" ref="AX22:AX26" si="73">AN22+AP22+AR22+AT22+AV22</f>
        <v>0</v>
      </c>
      <c r="BA22" s="52"/>
      <c r="BB22" s="34"/>
      <c r="BC22" s="34">
        <v>2017</v>
      </c>
      <c r="BD22" s="52">
        <f t="shared" si="60"/>
        <v>0</v>
      </c>
      <c r="BE22" s="52">
        <f t="shared" si="61"/>
        <v>0</v>
      </c>
      <c r="BF22" s="52">
        <f t="shared" si="62"/>
        <v>0</v>
      </c>
      <c r="BG22" s="52">
        <f t="shared" si="63"/>
        <v>0</v>
      </c>
      <c r="BH22" s="52">
        <f t="shared" si="64"/>
        <v>0</v>
      </c>
      <c r="BI22" s="52">
        <f t="shared" si="65"/>
        <v>0</v>
      </c>
      <c r="BJ22" s="52">
        <f t="shared" si="66"/>
        <v>0</v>
      </c>
      <c r="BK22" s="52">
        <f t="shared" si="67"/>
        <v>0</v>
      </c>
      <c r="BL22" s="52">
        <f t="shared" si="68"/>
        <v>0</v>
      </c>
      <c r="BM22" s="52">
        <f t="shared" si="69"/>
        <v>0</v>
      </c>
      <c r="BN22" s="10">
        <f t="shared" si="70"/>
        <v>0</v>
      </c>
      <c r="BO22" s="10">
        <f t="shared" si="71"/>
        <v>0</v>
      </c>
    </row>
    <row r="23" customHeight="1" spans="2:67">
      <c r="B23" s="52"/>
      <c r="C23" s="34"/>
      <c r="D23" s="34">
        <v>2018</v>
      </c>
      <c r="E23" s="52">
        <v>0</v>
      </c>
      <c r="F23" s="34">
        <v>0</v>
      </c>
      <c r="G23" s="52">
        <v>0</v>
      </c>
      <c r="H23" s="34">
        <v>0</v>
      </c>
      <c r="I23" s="52">
        <v>0</v>
      </c>
      <c r="J23" s="34">
        <v>0</v>
      </c>
      <c r="K23" s="52">
        <v>0</v>
      </c>
      <c r="L23" s="34">
        <v>0</v>
      </c>
      <c r="M23" s="52">
        <v>0</v>
      </c>
      <c r="N23" s="34">
        <v>0</v>
      </c>
      <c r="O23" s="10">
        <v>0</v>
      </c>
      <c r="P23" s="10">
        <v>0</v>
      </c>
      <c r="S23" s="52"/>
      <c r="T23" s="34"/>
      <c r="U23" s="34">
        <v>2018</v>
      </c>
      <c r="V23" s="52"/>
      <c r="W23" s="34"/>
      <c r="X23" s="52"/>
      <c r="Y23" s="34"/>
      <c r="Z23" s="52"/>
      <c r="AA23" s="34"/>
      <c r="AB23" s="52"/>
      <c r="AC23" s="34"/>
      <c r="AD23" s="52"/>
      <c r="AE23" s="34"/>
      <c r="AF23" s="10">
        <f t="shared" si="1"/>
        <v>0</v>
      </c>
      <c r="AG23" s="10">
        <f t="shared" si="2"/>
        <v>0</v>
      </c>
      <c r="AJ23" s="52"/>
      <c r="AK23" s="34"/>
      <c r="AL23" s="34">
        <v>2018</v>
      </c>
      <c r="AM23" s="52">
        <v>0</v>
      </c>
      <c r="AN23" s="34">
        <v>0</v>
      </c>
      <c r="AO23" s="52">
        <v>0</v>
      </c>
      <c r="AP23" s="34">
        <v>0</v>
      </c>
      <c r="AQ23" s="52">
        <v>0</v>
      </c>
      <c r="AR23" s="34">
        <v>0</v>
      </c>
      <c r="AS23" s="52">
        <v>0</v>
      </c>
      <c r="AT23" s="34">
        <v>0</v>
      </c>
      <c r="AU23" s="52">
        <v>0</v>
      </c>
      <c r="AV23" s="34">
        <v>0</v>
      </c>
      <c r="AW23" s="10">
        <f t="shared" si="72"/>
        <v>0</v>
      </c>
      <c r="AX23" s="10">
        <f t="shared" si="73"/>
        <v>0</v>
      </c>
      <c r="BA23" s="52"/>
      <c r="BB23" s="34"/>
      <c r="BC23" s="34">
        <v>2018</v>
      </c>
      <c r="BD23" s="52">
        <f t="shared" si="60"/>
        <v>0</v>
      </c>
      <c r="BE23" s="52">
        <f t="shared" si="61"/>
        <v>0</v>
      </c>
      <c r="BF23" s="52">
        <f t="shared" si="62"/>
        <v>0</v>
      </c>
      <c r="BG23" s="52">
        <f t="shared" si="63"/>
        <v>0</v>
      </c>
      <c r="BH23" s="52">
        <f t="shared" si="64"/>
        <v>0</v>
      </c>
      <c r="BI23" s="52">
        <f t="shared" si="65"/>
        <v>0</v>
      </c>
      <c r="BJ23" s="52">
        <f t="shared" si="66"/>
        <v>0</v>
      </c>
      <c r="BK23" s="52">
        <f t="shared" si="67"/>
        <v>0</v>
      </c>
      <c r="BL23" s="52">
        <f t="shared" si="68"/>
        <v>0</v>
      </c>
      <c r="BM23" s="52">
        <f t="shared" si="69"/>
        <v>0</v>
      </c>
      <c r="BN23" s="10">
        <f t="shared" si="70"/>
        <v>0</v>
      </c>
      <c r="BO23" s="10">
        <f t="shared" si="71"/>
        <v>0</v>
      </c>
    </row>
    <row r="24" customHeight="1" spans="2:67">
      <c r="B24" s="52"/>
      <c r="C24" s="34"/>
      <c r="D24" s="34">
        <v>2019</v>
      </c>
      <c r="E24" s="52">
        <v>0</v>
      </c>
      <c r="F24" s="34">
        <v>0</v>
      </c>
      <c r="G24" s="52">
        <v>0</v>
      </c>
      <c r="H24" s="34">
        <v>0</v>
      </c>
      <c r="I24" s="52">
        <v>0</v>
      </c>
      <c r="J24" s="34">
        <v>0</v>
      </c>
      <c r="K24" s="52">
        <v>0</v>
      </c>
      <c r="L24" s="34">
        <v>0</v>
      </c>
      <c r="M24" s="52">
        <v>0</v>
      </c>
      <c r="N24" s="34">
        <v>0</v>
      </c>
      <c r="O24" s="10">
        <v>0</v>
      </c>
      <c r="P24" s="10">
        <v>0</v>
      </c>
      <c r="S24" s="52"/>
      <c r="T24" s="34"/>
      <c r="U24" s="34">
        <v>2019</v>
      </c>
      <c r="V24" s="52"/>
      <c r="W24" s="34"/>
      <c r="X24" s="52"/>
      <c r="Y24" s="34"/>
      <c r="Z24" s="52"/>
      <c r="AA24" s="34"/>
      <c r="AB24" s="52"/>
      <c r="AC24" s="34"/>
      <c r="AD24" s="52"/>
      <c r="AE24" s="34"/>
      <c r="AF24" s="10">
        <f t="shared" si="1"/>
        <v>0</v>
      </c>
      <c r="AG24" s="10">
        <f t="shared" si="2"/>
        <v>0</v>
      </c>
      <c r="AJ24" s="52"/>
      <c r="AK24" s="34"/>
      <c r="AL24" s="34">
        <v>2019</v>
      </c>
      <c r="AM24" s="52">
        <v>0</v>
      </c>
      <c r="AN24" s="34">
        <v>0</v>
      </c>
      <c r="AO24" s="52">
        <v>0</v>
      </c>
      <c r="AP24" s="34">
        <v>0</v>
      </c>
      <c r="AQ24" s="52">
        <v>0</v>
      </c>
      <c r="AR24" s="34">
        <v>0</v>
      </c>
      <c r="AS24" s="52">
        <v>0</v>
      </c>
      <c r="AT24" s="34">
        <v>0</v>
      </c>
      <c r="AU24" s="52">
        <v>0</v>
      </c>
      <c r="AV24" s="34">
        <v>0</v>
      </c>
      <c r="AW24" s="10">
        <f t="shared" si="72"/>
        <v>0</v>
      </c>
      <c r="AX24" s="10">
        <f t="shared" si="73"/>
        <v>0</v>
      </c>
      <c r="BA24" s="52"/>
      <c r="BB24" s="34"/>
      <c r="BC24" s="34">
        <v>2019</v>
      </c>
      <c r="BD24" s="52">
        <f t="shared" si="60"/>
        <v>0</v>
      </c>
      <c r="BE24" s="52">
        <f t="shared" si="61"/>
        <v>0</v>
      </c>
      <c r="BF24" s="52">
        <f t="shared" si="62"/>
        <v>0</v>
      </c>
      <c r="BG24" s="52">
        <f t="shared" si="63"/>
        <v>0</v>
      </c>
      <c r="BH24" s="52">
        <f t="shared" si="64"/>
        <v>0</v>
      </c>
      <c r="BI24" s="52">
        <f t="shared" si="65"/>
        <v>0</v>
      </c>
      <c r="BJ24" s="52">
        <f t="shared" si="66"/>
        <v>0</v>
      </c>
      <c r="BK24" s="52">
        <f t="shared" si="67"/>
        <v>0</v>
      </c>
      <c r="BL24" s="52">
        <f t="shared" si="68"/>
        <v>0</v>
      </c>
      <c r="BM24" s="52">
        <f t="shared" si="69"/>
        <v>0</v>
      </c>
      <c r="BN24" s="10">
        <f t="shared" si="70"/>
        <v>0</v>
      </c>
      <c r="BO24" s="10">
        <f t="shared" si="71"/>
        <v>0</v>
      </c>
    </row>
    <row r="25" ht="18.75" spans="2:71">
      <c r="B25" s="52"/>
      <c r="C25" s="34"/>
      <c r="D25" s="53">
        <v>2020</v>
      </c>
      <c r="E25" s="52">
        <v>0</v>
      </c>
      <c r="F25" s="34">
        <v>0</v>
      </c>
      <c r="G25" s="52">
        <v>0</v>
      </c>
      <c r="H25" s="34">
        <v>0</v>
      </c>
      <c r="I25" s="52">
        <v>0</v>
      </c>
      <c r="J25" s="34">
        <v>0</v>
      </c>
      <c r="K25" s="52">
        <v>0</v>
      </c>
      <c r="L25" s="34">
        <v>0</v>
      </c>
      <c r="M25" s="34">
        <v>0</v>
      </c>
      <c r="N25" s="34">
        <v>0</v>
      </c>
      <c r="O25" s="10">
        <v>0</v>
      </c>
      <c r="P25" s="10">
        <v>0</v>
      </c>
      <c r="S25" s="52"/>
      <c r="T25" s="34"/>
      <c r="U25" s="53">
        <v>2020</v>
      </c>
      <c r="V25" s="52"/>
      <c r="W25" s="34"/>
      <c r="X25" s="52"/>
      <c r="Y25" s="34"/>
      <c r="Z25" s="52"/>
      <c r="AA25" s="34"/>
      <c r="AB25" s="52"/>
      <c r="AC25" s="34"/>
      <c r="AD25" s="34"/>
      <c r="AE25" s="34"/>
      <c r="AF25" s="10">
        <f t="shared" si="1"/>
        <v>0</v>
      </c>
      <c r="AG25" s="10">
        <f t="shared" si="2"/>
        <v>0</v>
      </c>
      <c r="AJ25" s="52"/>
      <c r="AK25" s="34"/>
      <c r="AL25" s="53">
        <v>2020</v>
      </c>
      <c r="AM25" s="52">
        <v>0</v>
      </c>
      <c r="AN25" s="34">
        <v>0</v>
      </c>
      <c r="AO25" s="52">
        <v>0</v>
      </c>
      <c r="AP25" s="34">
        <v>0</v>
      </c>
      <c r="AQ25" s="52">
        <v>0</v>
      </c>
      <c r="AR25" s="34">
        <v>0</v>
      </c>
      <c r="AS25" s="52">
        <v>0</v>
      </c>
      <c r="AT25" s="34">
        <v>0</v>
      </c>
      <c r="AU25" s="52">
        <v>0</v>
      </c>
      <c r="AV25" s="34">
        <v>0</v>
      </c>
      <c r="AW25" s="10">
        <f t="shared" si="72"/>
        <v>0</v>
      </c>
      <c r="AX25" s="10">
        <f t="shared" si="73"/>
        <v>0</v>
      </c>
      <c r="BA25" s="52"/>
      <c r="BB25" s="34"/>
      <c r="BC25" s="53">
        <v>2020</v>
      </c>
      <c r="BD25" s="52">
        <f t="shared" si="60"/>
        <v>0</v>
      </c>
      <c r="BE25" s="52">
        <f t="shared" si="61"/>
        <v>0</v>
      </c>
      <c r="BF25" s="52">
        <f t="shared" si="62"/>
        <v>0</v>
      </c>
      <c r="BG25" s="52">
        <f t="shared" si="63"/>
        <v>0</v>
      </c>
      <c r="BH25" s="52">
        <f t="shared" si="64"/>
        <v>0</v>
      </c>
      <c r="BI25" s="52">
        <f t="shared" si="65"/>
        <v>0</v>
      </c>
      <c r="BJ25" s="52">
        <f t="shared" si="66"/>
        <v>0</v>
      </c>
      <c r="BK25" s="52">
        <f t="shared" si="67"/>
        <v>0</v>
      </c>
      <c r="BL25" s="52">
        <f t="shared" si="68"/>
        <v>0</v>
      </c>
      <c r="BM25" s="52">
        <f t="shared" si="69"/>
        <v>0</v>
      </c>
      <c r="BN25" s="10">
        <f t="shared" si="70"/>
        <v>0</v>
      </c>
      <c r="BO25" s="10">
        <f t="shared" si="71"/>
        <v>0</v>
      </c>
      <c r="BR25" s="72"/>
      <c r="BS25" s="72"/>
    </row>
    <row r="26" ht="18.75" spans="2:71">
      <c r="B26" s="52"/>
      <c r="C26" s="34"/>
      <c r="D26" s="53">
        <v>2021</v>
      </c>
      <c r="E26" s="52">
        <v>1</v>
      </c>
      <c r="F26" s="34">
        <v>458</v>
      </c>
      <c r="G26" s="52">
        <v>0</v>
      </c>
      <c r="H26" s="34">
        <v>0</v>
      </c>
      <c r="I26" s="52">
        <v>0</v>
      </c>
      <c r="J26" s="34">
        <v>0</v>
      </c>
      <c r="K26" s="52">
        <v>0</v>
      </c>
      <c r="L26" s="34">
        <v>0</v>
      </c>
      <c r="M26" s="34">
        <v>0</v>
      </c>
      <c r="N26" s="34">
        <v>0</v>
      </c>
      <c r="O26" s="10">
        <v>1</v>
      </c>
      <c r="P26" s="10">
        <v>458</v>
      </c>
      <c r="S26" s="52"/>
      <c r="T26" s="34"/>
      <c r="U26" s="53">
        <v>2021</v>
      </c>
      <c r="V26" s="52"/>
      <c r="W26" s="34"/>
      <c r="X26" s="52"/>
      <c r="Y26" s="34"/>
      <c r="Z26" s="52"/>
      <c r="AA26" s="34"/>
      <c r="AB26" s="52"/>
      <c r="AC26" s="34"/>
      <c r="AD26" s="34"/>
      <c r="AE26" s="34"/>
      <c r="AF26" s="10"/>
      <c r="AG26" s="10"/>
      <c r="AJ26" s="52"/>
      <c r="AK26" s="34"/>
      <c r="AL26" s="53">
        <v>2021</v>
      </c>
      <c r="AM26" s="52">
        <v>1</v>
      </c>
      <c r="AN26" s="34">
        <v>458</v>
      </c>
      <c r="AO26" s="52">
        <v>0</v>
      </c>
      <c r="AP26" s="34">
        <v>0</v>
      </c>
      <c r="AQ26" s="52">
        <v>0</v>
      </c>
      <c r="AR26" s="34">
        <v>0</v>
      </c>
      <c r="AS26" s="52">
        <v>0</v>
      </c>
      <c r="AT26" s="34">
        <v>0</v>
      </c>
      <c r="AU26" s="52">
        <v>0</v>
      </c>
      <c r="AV26" s="34">
        <v>0</v>
      </c>
      <c r="AW26" s="10">
        <f t="shared" si="72"/>
        <v>1</v>
      </c>
      <c r="AX26" s="10">
        <f t="shared" si="73"/>
        <v>458</v>
      </c>
      <c r="BA26" s="52"/>
      <c r="BB26" s="34"/>
      <c r="BC26" s="53">
        <v>2021</v>
      </c>
      <c r="BD26" s="52">
        <f t="shared" si="60"/>
        <v>0</v>
      </c>
      <c r="BE26" s="52">
        <f t="shared" si="61"/>
        <v>0</v>
      </c>
      <c r="BF26" s="52">
        <f t="shared" si="62"/>
        <v>0</v>
      </c>
      <c r="BG26" s="52">
        <f t="shared" si="63"/>
        <v>0</v>
      </c>
      <c r="BH26" s="52">
        <f t="shared" si="64"/>
        <v>0</v>
      </c>
      <c r="BI26" s="52">
        <f t="shared" si="65"/>
        <v>0</v>
      </c>
      <c r="BJ26" s="52">
        <f t="shared" si="66"/>
        <v>0</v>
      </c>
      <c r="BK26" s="52">
        <f t="shared" si="67"/>
        <v>0</v>
      </c>
      <c r="BL26" s="52">
        <f t="shared" si="68"/>
        <v>0</v>
      </c>
      <c r="BM26" s="52">
        <f t="shared" si="69"/>
        <v>0</v>
      </c>
      <c r="BN26" s="10">
        <f t="shared" si="70"/>
        <v>0</v>
      </c>
      <c r="BO26" s="10">
        <f t="shared" si="71"/>
        <v>0</v>
      </c>
      <c r="BP26">
        <v>2</v>
      </c>
      <c r="BQ26">
        <v>1231</v>
      </c>
      <c r="BR26" s="72">
        <f>BN26-BP26</f>
        <v>-2</v>
      </c>
      <c r="BS26" s="72">
        <f>BO26-BQ26</f>
        <v>-1231</v>
      </c>
    </row>
    <row r="27" customHeight="1" spans="2:67">
      <c r="B27" s="56" t="s">
        <v>61</v>
      </c>
      <c r="C27" s="57"/>
      <c r="D27" s="58"/>
      <c r="E27" s="59">
        <v>1</v>
      </c>
      <c r="F27" s="59">
        <v>458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10">
        <v>1</v>
      </c>
      <c r="P27" s="10">
        <v>458</v>
      </c>
      <c r="S27" s="56" t="s">
        <v>61</v>
      </c>
      <c r="T27" s="57"/>
      <c r="U27" s="58"/>
      <c r="V27" s="59">
        <f t="shared" ref="V27:AG27" si="74">SUM(V21:V26)</f>
        <v>0</v>
      </c>
      <c r="W27" s="59">
        <f t="shared" si="74"/>
        <v>0</v>
      </c>
      <c r="X27" s="59">
        <f t="shared" si="74"/>
        <v>0</v>
      </c>
      <c r="Y27" s="59">
        <f t="shared" si="74"/>
        <v>0</v>
      </c>
      <c r="Z27" s="59">
        <f t="shared" si="74"/>
        <v>0</v>
      </c>
      <c r="AA27" s="59">
        <f t="shared" si="74"/>
        <v>0</v>
      </c>
      <c r="AB27" s="59">
        <f t="shared" si="74"/>
        <v>0</v>
      </c>
      <c r="AC27" s="59">
        <f t="shared" si="74"/>
        <v>0</v>
      </c>
      <c r="AD27" s="59">
        <f t="shared" si="74"/>
        <v>0</v>
      </c>
      <c r="AE27" s="59">
        <f t="shared" si="74"/>
        <v>0</v>
      </c>
      <c r="AF27" s="59">
        <f t="shared" si="74"/>
        <v>0</v>
      </c>
      <c r="AG27" s="59">
        <f t="shared" si="74"/>
        <v>0</v>
      </c>
      <c r="AJ27" s="56" t="s">
        <v>61</v>
      </c>
      <c r="AK27" s="57"/>
      <c r="AL27" s="58"/>
      <c r="AM27" s="59">
        <f t="shared" ref="AM27:AX27" si="75">SUM(AM21:AM26)</f>
        <v>1</v>
      </c>
      <c r="AN27" s="59">
        <f t="shared" si="75"/>
        <v>458</v>
      </c>
      <c r="AO27" s="59">
        <f t="shared" si="75"/>
        <v>0</v>
      </c>
      <c r="AP27" s="59">
        <f t="shared" si="75"/>
        <v>0</v>
      </c>
      <c r="AQ27" s="59">
        <f t="shared" si="75"/>
        <v>0</v>
      </c>
      <c r="AR27" s="59">
        <f t="shared" si="75"/>
        <v>0</v>
      </c>
      <c r="AS27" s="59">
        <f t="shared" si="75"/>
        <v>0</v>
      </c>
      <c r="AT27" s="59">
        <f t="shared" si="75"/>
        <v>0</v>
      </c>
      <c r="AU27" s="59">
        <f t="shared" si="75"/>
        <v>0</v>
      </c>
      <c r="AV27" s="59">
        <f t="shared" si="75"/>
        <v>0</v>
      </c>
      <c r="AW27" s="59">
        <f t="shared" si="75"/>
        <v>1</v>
      </c>
      <c r="AX27" s="59">
        <f t="shared" si="75"/>
        <v>458</v>
      </c>
      <c r="BA27" s="56" t="s">
        <v>61</v>
      </c>
      <c r="BB27" s="57"/>
      <c r="BC27" s="58"/>
      <c r="BD27" s="52">
        <f t="shared" si="60"/>
        <v>0</v>
      </c>
      <c r="BE27" s="52">
        <f t="shared" si="61"/>
        <v>0</v>
      </c>
      <c r="BF27" s="52">
        <f t="shared" si="62"/>
        <v>0</v>
      </c>
      <c r="BG27" s="52">
        <f t="shared" si="63"/>
        <v>0</v>
      </c>
      <c r="BH27" s="52">
        <f t="shared" si="64"/>
        <v>0</v>
      </c>
      <c r="BI27" s="52">
        <f t="shared" si="65"/>
        <v>0</v>
      </c>
      <c r="BJ27" s="52">
        <f t="shared" si="66"/>
        <v>0</v>
      </c>
      <c r="BK27" s="52">
        <f t="shared" si="67"/>
        <v>0</v>
      </c>
      <c r="BL27" s="52">
        <f t="shared" si="68"/>
        <v>0</v>
      </c>
      <c r="BM27" s="52">
        <f t="shared" si="69"/>
        <v>0</v>
      </c>
      <c r="BN27" s="10">
        <f t="shared" si="70"/>
        <v>0</v>
      </c>
      <c r="BO27" s="10">
        <f t="shared" si="71"/>
        <v>0</v>
      </c>
    </row>
    <row r="28" customHeight="1" spans="2:67">
      <c r="B28" s="52">
        <v>4</v>
      </c>
      <c r="C28" s="34" t="s">
        <v>428</v>
      </c>
      <c r="D28" s="34">
        <v>2016</v>
      </c>
      <c r="E28" s="34">
        <v>0</v>
      </c>
      <c r="F28" s="34">
        <v>0</v>
      </c>
      <c r="G28" s="34">
        <v>0</v>
      </c>
      <c r="H28" s="34">
        <v>0</v>
      </c>
      <c r="I28" s="52">
        <v>0</v>
      </c>
      <c r="J28" s="34">
        <v>0</v>
      </c>
      <c r="K28" s="52">
        <v>0</v>
      </c>
      <c r="L28" s="34">
        <v>0</v>
      </c>
      <c r="M28" s="34">
        <v>0</v>
      </c>
      <c r="N28" s="34">
        <v>0</v>
      </c>
      <c r="O28" s="10">
        <v>0</v>
      </c>
      <c r="P28" s="10">
        <v>0</v>
      </c>
      <c r="S28" s="52">
        <v>4</v>
      </c>
      <c r="T28" s="34" t="s">
        <v>428</v>
      </c>
      <c r="U28" s="53">
        <v>2016</v>
      </c>
      <c r="V28" s="13">
        <v>0</v>
      </c>
      <c r="W28" s="16">
        <v>0</v>
      </c>
      <c r="X28" s="13">
        <v>0</v>
      </c>
      <c r="Y28" s="16">
        <v>0</v>
      </c>
      <c r="Z28" s="13">
        <v>0</v>
      </c>
      <c r="AA28" s="16">
        <v>0</v>
      </c>
      <c r="AB28" s="13">
        <v>0</v>
      </c>
      <c r="AC28" s="16">
        <v>0</v>
      </c>
      <c r="AD28" s="16">
        <v>0</v>
      </c>
      <c r="AE28" s="16">
        <v>0</v>
      </c>
      <c r="AF28" s="10">
        <f t="shared" ref="AF28:AF34" si="76">V28+X28+Z28+AB28+AD28</f>
        <v>0</v>
      </c>
      <c r="AG28" s="10">
        <f t="shared" ref="AG28:AG34" si="77">W28+Y28+AA28+AC28+AE28</f>
        <v>0</v>
      </c>
      <c r="AJ28" s="52">
        <v>4</v>
      </c>
      <c r="AK28" s="34" t="s">
        <v>428</v>
      </c>
      <c r="AL28" s="53">
        <v>2016</v>
      </c>
      <c r="AM28" s="52">
        <v>0</v>
      </c>
      <c r="AN28" s="34">
        <v>0</v>
      </c>
      <c r="AO28" s="52">
        <v>0</v>
      </c>
      <c r="AP28" s="34">
        <v>0</v>
      </c>
      <c r="AQ28" s="52">
        <v>0</v>
      </c>
      <c r="AR28" s="34">
        <v>0</v>
      </c>
      <c r="AS28" s="52">
        <v>0</v>
      </c>
      <c r="AT28" s="34">
        <v>0</v>
      </c>
      <c r="AU28" s="52">
        <v>0</v>
      </c>
      <c r="AV28" s="34">
        <v>0</v>
      </c>
      <c r="AW28" s="10">
        <f>AM28+AO28+AQ28+AS28+AU28</f>
        <v>0</v>
      </c>
      <c r="AX28" s="10">
        <f>AN28+AP28+AR28+AT28+AV28</f>
        <v>0</v>
      </c>
      <c r="BA28" s="65">
        <v>4</v>
      </c>
      <c r="BB28" s="66" t="s">
        <v>428</v>
      </c>
      <c r="BC28" s="34">
        <v>2016</v>
      </c>
      <c r="BD28" s="52">
        <f t="shared" si="60"/>
        <v>0</v>
      </c>
      <c r="BE28" s="52">
        <f t="shared" si="61"/>
        <v>0</v>
      </c>
      <c r="BF28" s="52">
        <f t="shared" si="62"/>
        <v>0</v>
      </c>
      <c r="BG28" s="52">
        <f t="shared" si="63"/>
        <v>0</v>
      </c>
      <c r="BH28" s="52">
        <f t="shared" si="64"/>
        <v>0</v>
      </c>
      <c r="BI28" s="52">
        <f t="shared" si="65"/>
        <v>0</v>
      </c>
      <c r="BJ28" s="52">
        <f t="shared" si="66"/>
        <v>0</v>
      </c>
      <c r="BK28" s="52">
        <f t="shared" si="67"/>
        <v>0</v>
      </c>
      <c r="BL28" s="52">
        <f t="shared" si="68"/>
        <v>0</v>
      </c>
      <c r="BM28" s="52">
        <f t="shared" si="69"/>
        <v>0</v>
      </c>
      <c r="BN28" s="10">
        <f t="shared" si="70"/>
        <v>0</v>
      </c>
      <c r="BO28" s="10">
        <f t="shared" si="71"/>
        <v>0</v>
      </c>
    </row>
    <row r="29" customHeight="1" spans="2:67">
      <c r="B29" s="52"/>
      <c r="C29" s="34"/>
      <c r="D29" s="34">
        <v>2017</v>
      </c>
      <c r="E29" s="34">
        <v>0</v>
      </c>
      <c r="F29" s="34">
        <v>0</v>
      </c>
      <c r="G29" s="34">
        <v>0</v>
      </c>
      <c r="H29" s="34">
        <v>0</v>
      </c>
      <c r="I29" s="52">
        <v>0</v>
      </c>
      <c r="J29" s="34">
        <v>0</v>
      </c>
      <c r="K29" s="52">
        <v>0</v>
      </c>
      <c r="L29" s="34">
        <v>0</v>
      </c>
      <c r="M29" s="34">
        <v>0</v>
      </c>
      <c r="N29" s="34">
        <v>0</v>
      </c>
      <c r="O29" s="10">
        <v>0</v>
      </c>
      <c r="P29" s="10">
        <v>0</v>
      </c>
      <c r="S29" s="52"/>
      <c r="T29" s="34"/>
      <c r="U29" s="53">
        <v>2017</v>
      </c>
      <c r="V29" s="13">
        <v>0</v>
      </c>
      <c r="W29" s="16">
        <v>0</v>
      </c>
      <c r="X29" s="13">
        <v>0</v>
      </c>
      <c r="Y29" s="16">
        <v>0</v>
      </c>
      <c r="Z29" s="13">
        <v>0</v>
      </c>
      <c r="AA29" s="16">
        <v>0</v>
      </c>
      <c r="AB29" s="13">
        <v>0</v>
      </c>
      <c r="AC29" s="16">
        <v>0</v>
      </c>
      <c r="AD29" s="16">
        <v>0</v>
      </c>
      <c r="AE29" s="16">
        <v>0</v>
      </c>
      <c r="AF29" s="10">
        <f t="shared" si="76"/>
        <v>0</v>
      </c>
      <c r="AG29" s="10">
        <f t="shared" si="77"/>
        <v>0</v>
      </c>
      <c r="AJ29" s="52"/>
      <c r="AK29" s="34"/>
      <c r="AL29" s="53">
        <v>2017</v>
      </c>
      <c r="AM29" s="52">
        <v>0</v>
      </c>
      <c r="AN29" s="34">
        <v>0</v>
      </c>
      <c r="AO29" s="52">
        <v>0</v>
      </c>
      <c r="AP29" s="34">
        <v>0</v>
      </c>
      <c r="AQ29" s="52">
        <v>0</v>
      </c>
      <c r="AR29" s="34">
        <v>0</v>
      </c>
      <c r="AS29" s="52">
        <v>0</v>
      </c>
      <c r="AT29" s="34">
        <v>0</v>
      </c>
      <c r="AU29" s="52">
        <v>0</v>
      </c>
      <c r="AV29" s="34">
        <v>0</v>
      </c>
      <c r="AW29" s="10">
        <f t="shared" ref="AW29:AW34" si="78">AM29+AO29+AQ29+AS29+AU29</f>
        <v>0</v>
      </c>
      <c r="AX29" s="10">
        <f t="shared" ref="AX29:AX34" si="79">AN29+AP29+AR29+AT29+AV29</f>
        <v>0</v>
      </c>
      <c r="BA29" s="67"/>
      <c r="BB29" s="68"/>
      <c r="BC29" s="34">
        <v>2017</v>
      </c>
      <c r="BD29" s="52">
        <f t="shared" si="60"/>
        <v>0</v>
      </c>
      <c r="BE29" s="52">
        <f t="shared" si="61"/>
        <v>0</v>
      </c>
      <c r="BF29" s="52">
        <f t="shared" si="62"/>
        <v>0</v>
      </c>
      <c r="BG29" s="52">
        <f t="shared" si="63"/>
        <v>0</v>
      </c>
      <c r="BH29" s="52">
        <f t="shared" si="64"/>
        <v>0</v>
      </c>
      <c r="BI29" s="52">
        <f t="shared" si="65"/>
        <v>0</v>
      </c>
      <c r="BJ29" s="52">
        <f t="shared" si="66"/>
        <v>0</v>
      </c>
      <c r="BK29" s="52">
        <f t="shared" si="67"/>
        <v>0</v>
      </c>
      <c r="BL29" s="52">
        <f t="shared" si="68"/>
        <v>0</v>
      </c>
      <c r="BM29" s="52">
        <f t="shared" si="69"/>
        <v>0</v>
      </c>
      <c r="BN29" s="10">
        <f t="shared" si="70"/>
        <v>0</v>
      </c>
      <c r="BO29" s="10">
        <f t="shared" si="71"/>
        <v>0</v>
      </c>
    </row>
    <row r="30" customHeight="1" spans="2:67">
      <c r="B30" s="52"/>
      <c r="C30" s="34"/>
      <c r="D30" s="34">
        <v>2018</v>
      </c>
      <c r="E30" s="34">
        <v>0</v>
      </c>
      <c r="F30" s="34">
        <v>0</v>
      </c>
      <c r="G30" s="34">
        <v>0</v>
      </c>
      <c r="H30" s="34">
        <v>0</v>
      </c>
      <c r="I30" s="52">
        <v>0</v>
      </c>
      <c r="J30" s="34">
        <v>0</v>
      </c>
      <c r="K30" s="52">
        <v>0</v>
      </c>
      <c r="L30" s="34">
        <v>0</v>
      </c>
      <c r="M30" s="34">
        <v>0</v>
      </c>
      <c r="N30" s="34">
        <v>0</v>
      </c>
      <c r="O30" s="10">
        <v>0</v>
      </c>
      <c r="P30" s="10">
        <v>0</v>
      </c>
      <c r="S30" s="52"/>
      <c r="T30" s="34"/>
      <c r="U30" s="53">
        <v>2018</v>
      </c>
      <c r="V30" s="13">
        <v>0</v>
      </c>
      <c r="W30" s="16">
        <v>0</v>
      </c>
      <c r="X30" s="13">
        <v>0</v>
      </c>
      <c r="Y30" s="16">
        <v>0</v>
      </c>
      <c r="Z30" s="13">
        <v>0</v>
      </c>
      <c r="AA30" s="16">
        <v>0</v>
      </c>
      <c r="AB30" s="13">
        <v>0</v>
      </c>
      <c r="AC30" s="16">
        <v>0</v>
      </c>
      <c r="AD30" s="16">
        <v>0</v>
      </c>
      <c r="AE30" s="16">
        <v>0</v>
      </c>
      <c r="AF30" s="10">
        <f t="shared" si="76"/>
        <v>0</v>
      </c>
      <c r="AG30" s="10">
        <f t="shared" si="77"/>
        <v>0</v>
      </c>
      <c r="AJ30" s="52"/>
      <c r="AK30" s="34"/>
      <c r="AL30" s="53">
        <v>2018</v>
      </c>
      <c r="AM30" s="52">
        <v>0</v>
      </c>
      <c r="AN30" s="34">
        <v>0</v>
      </c>
      <c r="AO30" s="52">
        <v>0</v>
      </c>
      <c r="AP30" s="34">
        <v>0</v>
      </c>
      <c r="AQ30" s="52">
        <v>0</v>
      </c>
      <c r="AR30" s="34">
        <v>0</v>
      </c>
      <c r="AS30" s="52">
        <v>0</v>
      </c>
      <c r="AT30" s="34">
        <v>0</v>
      </c>
      <c r="AU30" s="52">
        <v>0</v>
      </c>
      <c r="AV30" s="34">
        <v>0</v>
      </c>
      <c r="AW30" s="10">
        <f t="shared" si="78"/>
        <v>0</v>
      </c>
      <c r="AX30" s="10">
        <f t="shared" si="79"/>
        <v>0</v>
      </c>
      <c r="BA30" s="67"/>
      <c r="BB30" s="68"/>
      <c r="BC30" s="34">
        <v>2018</v>
      </c>
      <c r="BD30" s="52">
        <f t="shared" si="60"/>
        <v>0</v>
      </c>
      <c r="BE30" s="52">
        <f t="shared" si="61"/>
        <v>0</v>
      </c>
      <c r="BF30" s="52">
        <f t="shared" si="62"/>
        <v>0</v>
      </c>
      <c r="BG30" s="52">
        <f t="shared" si="63"/>
        <v>0</v>
      </c>
      <c r="BH30" s="52">
        <f t="shared" si="64"/>
        <v>0</v>
      </c>
      <c r="BI30" s="52">
        <f t="shared" si="65"/>
        <v>0</v>
      </c>
      <c r="BJ30" s="52">
        <f t="shared" si="66"/>
        <v>0</v>
      </c>
      <c r="BK30" s="52">
        <f t="shared" si="67"/>
        <v>0</v>
      </c>
      <c r="BL30" s="52">
        <f t="shared" si="68"/>
        <v>0</v>
      </c>
      <c r="BM30" s="52">
        <f t="shared" si="69"/>
        <v>0</v>
      </c>
      <c r="BN30" s="10">
        <f t="shared" si="70"/>
        <v>0</v>
      </c>
      <c r="BO30" s="10">
        <f t="shared" si="71"/>
        <v>0</v>
      </c>
    </row>
    <row r="31" customHeight="1" spans="2:67">
      <c r="B31" s="52"/>
      <c r="C31" s="34"/>
      <c r="D31" s="34">
        <v>2019</v>
      </c>
      <c r="E31" s="34">
        <v>0</v>
      </c>
      <c r="F31" s="34">
        <v>0</v>
      </c>
      <c r="G31" s="34">
        <v>0</v>
      </c>
      <c r="H31" s="34">
        <v>0</v>
      </c>
      <c r="I31" s="52">
        <v>0</v>
      </c>
      <c r="J31" s="34">
        <v>0</v>
      </c>
      <c r="K31" s="52">
        <v>0</v>
      </c>
      <c r="L31" s="34">
        <v>0</v>
      </c>
      <c r="M31" s="34">
        <v>0</v>
      </c>
      <c r="N31" s="34">
        <v>0</v>
      </c>
      <c r="O31" s="10">
        <v>0</v>
      </c>
      <c r="P31" s="10">
        <v>0</v>
      </c>
      <c r="S31" s="52"/>
      <c r="T31" s="34"/>
      <c r="U31" s="53">
        <v>2019</v>
      </c>
      <c r="V31" s="13">
        <v>0</v>
      </c>
      <c r="W31" s="16">
        <v>0</v>
      </c>
      <c r="X31" s="13">
        <v>0</v>
      </c>
      <c r="Y31" s="16">
        <v>0</v>
      </c>
      <c r="Z31" s="13">
        <v>0</v>
      </c>
      <c r="AA31" s="16">
        <v>0</v>
      </c>
      <c r="AB31" s="13">
        <v>0</v>
      </c>
      <c r="AC31" s="16">
        <v>0</v>
      </c>
      <c r="AD31" s="16">
        <v>0</v>
      </c>
      <c r="AE31" s="16">
        <v>0</v>
      </c>
      <c r="AF31" s="10">
        <f t="shared" si="76"/>
        <v>0</v>
      </c>
      <c r="AG31" s="10">
        <f t="shared" si="77"/>
        <v>0</v>
      </c>
      <c r="AJ31" s="52"/>
      <c r="AK31" s="34"/>
      <c r="AL31" s="53">
        <v>2019</v>
      </c>
      <c r="AM31" s="52">
        <v>0</v>
      </c>
      <c r="AN31" s="34">
        <v>0</v>
      </c>
      <c r="AO31" s="52">
        <v>0</v>
      </c>
      <c r="AP31" s="34">
        <v>0</v>
      </c>
      <c r="AQ31" s="52">
        <v>0</v>
      </c>
      <c r="AR31" s="34">
        <v>0</v>
      </c>
      <c r="AS31" s="52">
        <v>0</v>
      </c>
      <c r="AT31" s="34">
        <v>0</v>
      </c>
      <c r="AU31" s="52">
        <v>0</v>
      </c>
      <c r="AV31" s="34">
        <v>0</v>
      </c>
      <c r="AW31" s="10">
        <f t="shared" si="78"/>
        <v>0</v>
      </c>
      <c r="AX31" s="10">
        <f t="shared" si="79"/>
        <v>0</v>
      </c>
      <c r="BA31" s="67"/>
      <c r="BB31" s="68"/>
      <c r="BC31" s="34">
        <v>2019</v>
      </c>
      <c r="BD31" s="52">
        <f t="shared" si="60"/>
        <v>0</v>
      </c>
      <c r="BE31" s="52">
        <f t="shared" si="61"/>
        <v>0</v>
      </c>
      <c r="BF31" s="52">
        <f t="shared" si="62"/>
        <v>0</v>
      </c>
      <c r="BG31" s="52">
        <f t="shared" si="63"/>
        <v>0</v>
      </c>
      <c r="BH31" s="52">
        <f t="shared" si="64"/>
        <v>0</v>
      </c>
      <c r="BI31" s="52">
        <f t="shared" si="65"/>
        <v>0</v>
      </c>
      <c r="BJ31" s="52">
        <f t="shared" si="66"/>
        <v>0</v>
      </c>
      <c r="BK31" s="52">
        <f t="shared" si="67"/>
        <v>0</v>
      </c>
      <c r="BL31" s="52">
        <f t="shared" si="68"/>
        <v>0</v>
      </c>
      <c r="BM31" s="52">
        <f t="shared" si="69"/>
        <v>0</v>
      </c>
      <c r="BN31" s="10">
        <f t="shared" si="70"/>
        <v>0</v>
      </c>
      <c r="BO31" s="10">
        <f t="shared" si="71"/>
        <v>0</v>
      </c>
    </row>
    <row r="32" ht="18.75" spans="2:71">
      <c r="B32" s="52"/>
      <c r="C32" s="34"/>
      <c r="D32" s="53">
        <v>2020</v>
      </c>
      <c r="E32" s="52">
        <v>0</v>
      </c>
      <c r="F32" s="34">
        <v>0</v>
      </c>
      <c r="G32" s="52">
        <v>0</v>
      </c>
      <c r="H32" s="34">
        <v>0</v>
      </c>
      <c r="I32" s="52">
        <v>0</v>
      </c>
      <c r="J32" s="34">
        <v>0</v>
      </c>
      <c r="K32" s="52">
        <v>0</v>
      </c>
      <c r="L32" s="34">
        <v>0</v>
      </c>
      <c r="M32" s="34">
        <v>0</v>
      </c>
      <c r="N32" s="34">
        <v>0</v>
      </c>
      <c r="O32" s="10">
        <v>0</v>
      </c>
      <c r="P32" s="10">
        <v>0</v>
      </c>
      <c r="S32" s="52"/>
      <c r="T32" s="34"/>
      <c r="U32" s="53">
        <v>2020</v>
      </c>
      <c r="V32" s="13">
        <v>0</v>
      </c>
      <c r="W32" s="16">
        <v>0</v>
      </c>
      <c r="X32" s="52">
        <v>0</v>
      </c>
      <c r="Y32" s="34">
        <v>0</v>
      </c>
      <c r="Z32" s="52">
        <v>0</v>
      </c>
      <c r="AA32" s="34">
        <v>0</v>
      </c>
      <c r="AB32" s="52">
        <v>0</v>
      </c>
      <c r="AC32" s="34">
        <v>0</v>
      </c>
      <c r="AD32" s="34">
        <v>0</v>
      </c>
      <c r="AE32" s="34">
        <v>0</v>
      </c>
      <c r="AF32" s="10">
        <f t="shared" si="76"/>
        <v>0</v>
      </c>
      <c r="AG32" s="10">
        <f t="shared" si="77"/>
        <v>0</v>
      </c>
      <c r="AJ32" s="52"/>
      <c r="AK32" s="34"/>
      <c r="AL32" s="53">
        <v>2020</v>
      </c>
      <c r="AM32" s="52">
        <v>0</v>
      </c>
      <c r="AN32" s="34">
        <v>0</v>
      </c>
      <c r="AO32" s="52">
        <v>0</v>
      </c>
      <c r="AP32" s="34">
        <v>0</v>
      </c>
      <c r="AQ32" s="52">
        <v>0</v>
      </c>
      <c r="AR32" s="34">
        <v>0</v>
      </c>
      <c r="AS32" s="52">
        <v>0</v>
      </c>
      <c r="AT32" s="34">
        <v>0</v>
      </c>
      <c r="AU32" s="52">
        <v>0</v>
      </c>
      <c r="AV32" s="34">
        <v>0</v>
      </c>
      <c r="AW32" s="10">
        <f t="shared" si="78"/>
        <v>0</v>
      </c>
      <c r="AX32" s="10">
        <f t="shared" si="79"/>
        <v>0</v>
      </c>
      <c r="BA32" s="67"/>
      <c r="BB32" s="68"/>
      <c r="BC32" s="53">
        <v>2020</v>
      </c>
      <c r="BD32" s="52">
        <f t="shared" si="60"/>
        <v>0</v>
      </c>
      <c r="BE32" s="52">
        <f t="shared" si="61"/>
        <v>0</v>
      </c>
      <c r="BF32" s="52">
        <f t="shared" si="62"/>
        <v>0</v>
      </c>
      <c r="BG32" s="52">
        <f t="shared" si="63"/>
        <v>0</v>
      </c>
      <c r="BH32" s="52">
        <f t="shared" si="64"/>
        <v>0</v>
      </c>
      <c r="BI32" s="52">
        <f t="shared" si="65"/>
        <v>0</v>
      </c>
      <c r="BJ32" s="52">
        <f t="shared" si="66"/>
        <v>0</v>
      </c>
      <c r="BK32" s="52">
        <f t="shared" si="67"/>
        <v>0</v>
      </c>
      <c r="BL32" s="52">
        <f t="shared" si="68"/>
        <v>0</v>
      </c>
      <c r="BM32" s="52">
        <f t="shared" si="69"/>
        <v>0</v>
      </c>
      <c r="BN32" s="10">
        <f t="shared" si="70"/>
        <v>0</v>
      </c>
      <c r="BO32" s="10">
        <f t="shared" si="71"/>
        <v>0</v>
      </c>
      <c r="BR32" s="72"/>
      <c r="BS32" s="72"/>
    </row>
    <row r="33" ht="18.75" spans="2:71">
      <c r="B33" s="52"/>
      <c r="C33" s="34"/>
      <c r="D33" s="53">
        <v>2021</v>
      </c>
      <c r="E33" s="52">
        <v>0</v>
      </c>
      <c r="F33" s="34">
        <v>0</v>
      </c>
      <c r="G33" s="52">
        <v>0</v>
      </c>
      <c r="H33" s="34">
        <v>0</v>
      </c>
      <c r="I33" s="52">
        <v>0</v>
      </c>
      <c r="J33" s="34">
        <v>0</v>
      </c>
      <c r="K33" s="52">
        <v>0</v>
      </c>
      <c r="L33" s="34">
        <v>0</v>
      </c>
      <c r="M33" s="34">
        <v>0</v>
      </c>
      <c r="N33" s="34">
        <v>0</v>
      </c>
      <c r="O33" s="10">
        <v>0</v>
      </c>
      <c r="P33" s="10">
        <v>0</v>
      </c>
      <c r="S33" s="52"/>
      <c r="T33" s="34"/>
      <c r="U33" s="53">
        <v>2021</v>
      </c>
      <c r="V33" s="16">
        <v>0</v>
      </c>
      <c r="W33" s="16">
        <v>0</v>
      </c>
      <c r="X33" s="13">
        <v>0</v>
      </c>
      <c r="Y33" s="16">
        <v>0</v>
      </c>
      <c r="Z33" s="13">
        <v>0</v>
      </c>
      <c r="AA33" s="16">
        <v>0</v>
      </c>
      <c r="AB33" s="13">
        <v>0</v>
      </c>
      <c r="AC33" s="16">
        <v>0</v>
      </c>
      <c r="AD33" s="16">
        <v>0</v>
      </c>
      <c r="AE33" s="13">
        <v>0</v>
      </c>
      <c r="AF33" s="10">
        <f t="shared" si="76"/>
        <v>0</v>
      </c>
      <c r="AG33" s="10">
        <f t="shared" si="77"/>
        <v>0</v>
      </c>
      <c r="AJ33" s="52"/>
      <c r="AK33" s="34"/>
      <c r="AL33" s="53">
        <v>2021</v>
      </c>
      <c r="AM33" s="52">
        <v>0</v>
      </c>
      <c r="AN33" s="34">
        <v>0</v>
      </c>
      <c r="AO33" s="52">
        <v>0</v>
      </c>
      <c r="AP33" s="34">
        <v>0</v>
      </c>
      <c r="AQ33" s="52">
        <v>0</v>
      </c>
      <c r="AR33" s="34">
        <v>0</v>
      </c>
      <c r="AS33" s="52">
        <v>0</v>
      </c>
      <c r="AT33" s="34">
        <v>0</v>
      </c>
      <c r="AU33" s="52">
        <v>0</v>
      </c>
      <c r="AV33" s="34">
        <v>0</v>
      </c>
      <c r="AW33" s="10">
        <f t="shared" si="78"/>
        <v>0</v>
      </c>
      <c r="AX33" s="10">
        <f t="shared" si="79"/>
        <v>0</v>
      </c>
      <c r="BA33" s="67"/>
      <c r="BB33" s="68"/>
      <c r="BC33" s="53">
        <v>2021</v>
      </c>
      <c r="BD33" s="52">
        <f t="shared" si="60"/>
        <v>0</v>
      </c>
      <c r="BE33" s="52">
        <f t="shared" si="61"/>
        <v>0</v>
      </c>
      <c r="BF33" s="52">
        <f t="shared" si="62"/>
        <v>0</v>
      </c>
      <c r="BG33" s="52">
        <f t="shared" si="63"/>
        <v>0</v>
      </c>
      <c r="BH33" s="52">
        <f t="shared" si="64"/>
        <v>0</v>
      </c>
      <c r="BI33" s="52">
        <f t="shared" si="65"/>
        <v>0</v>
      </c>
      <c r="BJ33" s="52">
        <f t="shared" si="66"/>
        <v>0</v>
      </c>
      <c r="BK33" s="52">
        <f t="shared" si="67"/>
        <v>0</v>
      </c>
      <c r="BL33" s="52">
        <f t="shared" si="68"/>
        <v>0</v>
      </c>
      <c r="BM33" s="52">
        <f t="shared" si="69"/>
        <v>0</v>
      </c>
      <c r="BN33" s="10">
        <f t="shared" si="70"/>
        <v>0</v>
      </c>
      <c r="BO33" s="10">
        <f t="shared" si="71"/>
        <v>0</v>
      </c>
      <c r="BR33" s="72"/>
      <c r="BS33" s="72"/>
    </row>
    <row r="34" ht="18.75" spans="2:71">
      <c r="B34" s="54"/>
      <c r="C34" s="55"/>
      <c r="D34" s="53"/>
      <c r="E34" s="52">
        <v>30</v>
      </c>
      <c r="F34" s="34">
        <v>21411</v>
      </c>
      <c r="G34" s="52">
        <v>0</v>
      </c>
      <c r="H34" s="34">
        <v>0</v>
      </c>
      <c r="I34" s="52">
        <v>0</v>
      </c>
      <c r="J34" s="34">
        <v>0</v>
      </c>
      <c r="K34" s="52">
        <v>0</v>
      </c>
      <c r="L34" s="34">
        <v>0</v>
      </c>
      <c r="M34" s="34">
        <v>0</v>
      </c>
      <c r="N34" s="34">
        <v>0</v>
      </c>
      <c r="O34" s="10">
        <v>30</v>
      </c>
      <c r="P34" s="10">
        <v>21411</v>
      </c>
      <c r="S34" s="52"/>
      <c r="T34" s="34"/>
      <c r="U34" s="53">
        <v>2022</v>
      </c>
      <c r="V34" s="16">
        <v>0</v>
      </c>
      <c r="W34" s="16">
        <v>0</v>
      </c>
      <c r="X34" s="13">
        <v>0</v>
      </c>
      <c r="Y34" s="16">
        <v>0</v>
      </c>
      <c r="Z34" s="13">
        <v>0</v>
      </c>
      <c r="AA34" s="16">
        <v>0</v>
      </c>
      <c r="AB34" s="13">
        <v>0</v>
      </c>
      <c r="AC34" s="16">
        <v>0</v>
      </c>
      <c r="AD34" s="16">
        <v>0</v>
      </c>
      <c r="AE34" s="13">
        <v>0</v>
      </c>
      <c r="AF34" s="10">
        <f t="shared" si="76"/>
        <v>0</v>
      </c>
      <c r="AG34" s="10">
        <f t="shared" si="77"/>
        <v>0</v>
      </c>
      <c r="AJ34" s="52"/>
      <c r="AK34" s="34"/>
      <c r="AL34" s="53">
        <v>2022</v>
      </c>
      <c r="AM34" s="52">
        <v>11</v>
      </c>
      <c r="AN34" s="34">
        <v>6417</v>
      </c>
      <c r="AO34" s="52">
        <v>0</v>
      </c>
      <c r="AP34" s="34">
        <v>0</v>
      </c>
      <c r="AQ34" s="52">
        <v>0</v>
      </c>
      <c r="AR34" s="34">
        <v>0</v>
      </c>
      <c r="AS34" s="52">
        <v>0</v>
      </c>
      <c r="AT34" s="34">
        <v>0</v>
      </c>
      <c r="AU34" s="52">
        <v>0</v>
      </c>
      <c r="AV34" s="34">
        <v>0</v>
      </c>
      <c r="AW34" s="10">
        <f t="shared" si="78"/>
        <v>11</v>
      </c>
      <c r="AX34" s="10">
        <f t="shared" si="79"/>
        <v>6417</v>
      </c>
      <c r="BA34" s="69"/>
      <c r="BB34" s="70"/>
      <c r="BC34" s="53">
        <v>2022</v>
      </c>
      <c r="BD34" s="52">
        <f t="shared" si="60"/>
        <v>19</v>
      </c>
      <c r="BE34" s="52">
        <f t="shared" si="61"/>
        <v>14994</v>
      </c>
      <c r="BF34" s="52">
        <f t="shared" si="62"/>
        <v>0</v>
      </c>
      <c r="BG34" s="52">
        <f t="shared" si="63"/>
        <v>0</v>
      </c>
      <c r="BH34" s="52">
        <f t="shared" si="64"/>
        <v>0</v>
      </c>
      <c r="BI34" s="52">
        <f t="shared" si="65"/>
        <v>0</v>
      </c>
      <c r="BJ34" s="52">
        <f t="shared" si="66"/>
        <v>0</v>
      </c>
      <c r="BK34" s="52">
        <f t="shared" si="67"/>
        <v>0</v>
      </c>
      <c r="BL34" s="52">
        <f t="shared" si="68"/>
        <v>0</v>
      </c>
      <c r="BM34" s="52">
        <f t="shared" si="69"/>
        <v>0</v>
      </c>
      <c r="BN34" s="10">
        <f t="shared" si="70"/>
        <v>19</v>
      </c>
      <c r="BO34" s="10">
        <f t="shared" si="71"/>
        <v>14994</v>
      </c>
      <c r="BP34">
        <v>57</v>
      </c>
      <c r="BQ34">
        <v>43271</v>
      </c>
      <c r="BR34" s="72">
        <f>BN34-BP34</f>
        <v>-38</v>
      </c>
      <c r="BS34" s="72">
        <f>BO34-BQ34</f>
        <v>-28277</v>
      </c>
    </row>
    <row r="35" customHeight="1" spans="2:67">
      <c r="B35" s="56" t="s">
        <v>61</v>
      </c>
      <c r="C35" s="57"/>
      <c r="D35" s="58"/>
      <c r="E35" s="59">
        <v>30</v>
      </c>
      <c r="F35" s="59">
        <v>21411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10">
        <v>30</v>
      </c>
      <c r="P35" s="10">
        <v>21411</v>
      </c>
      <c r="S35" s="62" t="s">
        <v>61</v>
      </c>
      <c r="T35" s="63"/>
      <c r="U35" s="64"/>
      <c r="V35" s="59">
        <f t="shared" ref="V35:AG35" si="80">SUM(V28:V34)</f>
        <v>0</v>
      </c>
      <c r="W35" s="59">
        <f t="shared" si="80"/>
        <v>0</v>
      </c>
      <c r="X35" s="59">
        <f t="shared" si="80"/>
        <v>0</v>
      </c>
      <c r="Y35" s="59">
        <f t="shared" si="80"/>
        <v>0</v>
      </c>
      <c r="Z35" s="59">
        <f t="shared" si="80"/>
        <v>0</v>
      </c>
      <c r="AA35" s="59">
        <f t="shared" si="80"/>
        <v>0</v>
      </c>
      <c r="AB35" s="59">
        <f t="shared" si="80"/>
        <v>0</v>
      </c>
      <c r="AC35" s="59">
        <f t="shared" si="80"/>
        <v>0</v>
      </c>
      <c r="AD35" s="59">
        <f t="shared" si="80"/>
        <v>0</v>
      </c>
      <c r="AE35" s="59">
        <f t="shared" si="80"/>
        <v>0</v>
      </c>
      <c r="AF35" s="59">
        <f t="shared" si="80"/>
        <v>0</v>
      </c>
      <c r="AG35" s="59">
        <f t="shared" si="80"/>
        <v>0</v>
      </c>
      <c r="AJ35" s="62" t="s">
        <v>61</v>
      </c>
      <c r="AK35" s="63"/>
      <c r="AL35" s="64"/>
      <c r="AM35" s="59">
        <f t="shared" ref="AM35:AX35" si="81">SUM(AM28:AM34)</f>
        <v>11</v>
      </c>
      <c r="AN35" s="59">
        <f t="shared" si="81"/>
        <v>6417</v>
      </c>
      <c r="AO35" s="59">
        <f t="shared" si="81"/>
        <v>0</v>
      </c>
      <c r="AP35" s="59">
        <f t="shared" si="81"/>
        <v>0</v>
      </c>
      <c r="AQ35" s="59">
        <f t="shared" si="81"/>
        <v>0</v>
      </c>
      <c r="AR35" s="59">
        <f t="shared" si="81"/>
        <v>0</v>
      </c>
      <c r="AS35" s="59">
        <f t="shared" si="81"/>
        <v>0</v>
      </c>
      <c r="AT35" s="59">
        <f t="shared" si="81"/>
        <v>0</v>
      </c>
      <c r="AU35" s="59">
        <f t="shared" si="81"/>
        <v>0</v>
      </c>
      <c r="AV35" s="59">
        <f t="shared" si="81"/>
        <v>0</v>
      </c>
      <c r="AW35" s="59">
        <f t="shared" si="81"/>
        <v>11</v>
      </c>
      <c r="AX35" s="59">
        <f t="shared" si="81"/>
        <v>6417</v>
      </c>
      <c r="BA35" s="56" t="s">
        <v>61</v>
      </c>
      <c r="BB35" s="57"/>
      <c r="BC35" s="58"/>
      <c r="BD35" s="52">
        <f t="shared" si="60"/>
        <v>19</v>
      </c>
      <c r="BE35" s="52">
        <f t="shared" si="61"/>
        <v>14994</v>
      </c>
      <c r="BF35" s="52">
        <f t="shared" si="62"/>
        <v>0</v>
      </c>
      <c r="BG35" s="52">
        <f t="shared" si="63"/>
        <v>0</v>
      </c>
      <c r="BH35" s="52">
        <f t="shared" si="64"/>
        <v>0</v>
      </c>
      <c r="BI35" s="52">
        <f t="shared" si="65"/>
        <v>0</v>
      </c>
      <c r="BJ35" s="52">
        <f t="shared" si="66"/>
        <v>0</v>
      </c>
      <c r="BK35" s="52">
        <f t="shared" si="67"/>
        <v>0</v>
      </c>
      <c r="BL35" s="52">
        <f t="shared" si="68"/>
        <v>0</v>
      </c>
      <c r="BM35" s="52">
        <f t="shared" si="69"/>
        <v>0</v>
      </c>
      <c r="BN35" s="10">
        <f t="shared" si="70"/>
        <v>19</v>
      </c>
      <c r="BO35" s="10">
        <f t="shared" si="71"/>
        <v>14994</v>
      </c>
    </row>
    <row r="36" customHeight="1" spans="2:67">
      <c r="B36" s="52">
        <v>5</v>
      </c>
      <c r="C36" s="34" t="s">
        <v>464</v>
      </c>
      <c r="D36" s="34">
        <v>2016</v>
      </c>
      <c r="E36" s="34">
        <v>0</v>
      </c>
      <c r="F36" s="34">
        <v>0</v>
      </c>
      <c r="G36" s="52">
        <v>0</v>
      </c>
      <c r="H36" s="34">
        <v>0</v>
      </c>
      <c r="I36" s="52">
        <v>0</v>
      </c>
      <c r="J36" s="34">
        <v>0</v>
      </c>
      <c r="K36" s="52">
        <v>0</v>
      </c>
      <c r="L36" s="34">
        <v>0</v>
      </c>
      <c r="M36" s="34">
        <v>0</v>
      </c>
      <c r="N36" s="52">
        <v>0</v>
      </c>
      <c r="O36" s="10">
        <v>0</v>
      </c>
      <c r="P36" s="10">
        <v>0</v>
      </c>
      <c r="S36" s="52">
        <v>5</v>
      </c>
      <c r="T36" s="34" t="s">
        <v>464</v>
      </c>
      <c r="U36" s="34">
        <v>2016</v>
      </c>
      <c r="V36" s="34"/>
      <c r="W36" s="34"/>
      <c r="X36" s="52"/>
      <c r="Y36" s="34"/>
      <c r="Z36" s="52"/>
      <c r="AA36" s="34"/>
      <c r="AB36" s="52"/>
      <c r="AC36" s="34"/>
      <c r="AD36" s="34"/>
      <c r="AE36" s="52"/>
      <c r="AF36" s="10">
        <f t="shared" si="1"/>
        <v>0</v>
      </c>
      <c r="AG36" s="10">
        <f t="shared" si="2"/>
        <v>0</v>
      </c>
      <c r="AJ36" s="52">
        <v>5</v>
      </c>
      <c r="AK36" s="34" t="s">
        <v>464</v>
      </c>
      <c r="AL36" s="34">
        <v>2016</v>
      </c>
      <c r="AM36" s="52">
        <v>0</v>
      </c>
      <c r="AN36" s="34">
        <v>0</v>
      </c>
      <c r="AO36" s="52">
        <v>0</v>
      </c>
      <c r="AP36" s="34">
        <v>0</v>
      </c>
      <c r="AQ36" s="52">
        <v>0</v>
      </c>
      <c r="AR36" s="34">
        <v>0</v>
      </c>
      <c r="AS36" s="52">
        <v>0</v>
      </c>
      <c r="AT36" s="34">
        <v>0</v>
      </c>
      <c r="AU36" s="52">
        <v>0</v>
      </c>
      <c r="AV36" s="34">
        <v>0</v>
      </c>
      <c r="AW36" s="10">
        <f t="shared" ref="AW36:AW41" si="82">AM36+AO36+AQ36+AS36+AU36</f>
        <v>0</v>
      </c>
      <c r="AX36" s="10">
        <f t="shared" ref="AX36:AX41" si="83">AN36+AP36+AR36+AT36+AV36</f>
        <v>0</v>
      </c>
      <c r="BA36" s="52">
        <v>5</v>
      </c>
      <c r="BB36" s="34" t="s">
        <v>464</v>
      </c>
      <c r="BC36" s="34">
        <v>2016</v>
      </c>
      <c r="BD36" s="52">
        <f t="shared" si="60"/>
        <v>0</v>
      </c>
      <c r="BE36" s="52">
        <f t="shared" si="61"/>
        <v>0</v>
      </c>
      <c r="BF36" s="52">
        <f t="shared" si="62"/>
        <v>0</v>
      </c>
      <c r="BG36" s="52">
        <f t="shared" si="63"/>
        <v>0</v>
      </c>
      <c r="BH36" s="52">
        <f t="shared" si="64"/>
        <v>0</v>
      </c>
      <c r="BI36" s="52">
        <f t="shared" si="65"/>
        <v>0</v>
      </c>
      <c r="BJ36" s="52">
        <f t="shared" si="66"/>
        <v>0</v>
      </c>
      <c r="BK36" s="52">
        <f t="shared" si="67"/>
        <v>0</v>
      </c>
      <c r="BL36" s="52">
        <f t="shared" si="68"/>
        <v>0</v>
      </c>
      <c r="BM36" s="52">
        <f t="shared" si="69"/>
        <v>0</v>
      </c>
      <c r="BN36" s="10">
        <f t="shared" si="70"/>
        <v>0</v>
      </c>
      <c r="BO36" s="10">
        <f t="shared" si="71"/>
        <v>0</v>
      </c>
    </row>
    <row r="37" customHeight="1" spans="2:67">
      <c r="B37" s="52"/>
      <c r="C37" s="34"/>
      <c r="D37" s="34">
        <v>2017</v>
      </c>
      <c r="E37" s="34">
        <v>0</v>
      </c>
      <c r="F37" s="34">
        <v>0</v>
      </c>
      <c r="G37" s="52">
        <v>0</v>
      </c>
      <c r="H37" s="34">
        <v>0</v>
      </c>
      <c r="I37" s="52">
        <v>0</v>
      </c>
      <c r="J37" s="34">
        <v>0</v>
      </c>
      <c r="K37" s="52">
        <v>0</v>
      </c>
      <c r="L37" s="34">
        <v>0</v>
      </c>
      <c r="M37" s="34">
        <v>0</v>
      </c>
      <c r="N37" s="52">
        <v>0</v>
      </c>
      <c r="O37" s="10">
        <v>0</v>
      </c>
      <c r="P37" s="10">
        <v>0</v>
      </c>
      <c r="S37" s="52"/>
      <c r="T37" s="34"/>
      <c r="U37" s="34">
        <v>2017</v>
      </c>
      <c r="V37" s="34"/>
      <c r="W37" s="34"/>
      <c r="X37" s="52"/>
      <c r="Y37" s="34"/>
      <c r="Z37" s="52"/>
      <c r="AA37" s="34"/>
      <c r="AB37" s="52"/>
      <c r="AC37" s="34"/>
      <c r="AD37" s="34"/>
      <c r="AE37" s="52"/>
      <c r="AF37" s="10">
        <f t="shared" ref="AF37:AF50" si="84">V37+X37+Z37+AB37+AD37</f>
        <v>0</v>
      </c>
      <c r="AG37" s="10">
        <f t="shared" ref="AG37:AG50" si="85">W37+Y37+AA37+AC37+AE37</f>
        <v>0</v>
      </c>
      <c r="AJ37" s="52"/>
      <c r="AK37" s="34"/>
      <c r="AL37" s="34">
        <v>2017</v>
      </c>
      <c r="AM37" s="52">
        <v>0</v>
      </c>
      <c r="AN37" s="34">
        <v>0</v>
      </c>
      <c r="AO37" s="52">
        <v>0</v>
      </c>
      <c r="AP37" s="34">
        <v>0</v>
      </c>
      <c r="AQ37" s="52">
        <v>0</v>
      </c>
      <c r="AR37" s="34">
        <v>0</v>
      </c>
      <c r="AS37" s="52">
        <v>0</v>
      </c>
      <c r="AT37" s="34">
        <v>0</v>
      </c>
      <c r="AU37" s="52">
        <v>0</v>
      </c>
      <c r="AV37" s="34">
        <v>0</v>
      </c>
      <c r="AW37" s="10">
        <f t="shared" si="82"/>
        <v>0</v>
      </c>
      <c r="AX37" s="10">
        <f t="shared" si="83"/>
        <v>0</v>
      </c>
      <c r="BA37" s="52"/>
      <c r="BB37" s="34"/>
      <c r="BC37" s="34">
        <v>2017</v>
      </c>
      <c r="BD37" s="52">
        <f t="shared" si="60"/>
        <v>0</v>
      </c>
      <c r="BE37" s="52">
        <f t="shared" si="61"/>
        <v>0</v>
      </c>
      <c r="BF37" s="52">
        <f t="shared" si="62"/>
        <v>0</v>
      </c>
      <c r="BG37" s="52">
        <f t="shared" si="63"/>
        <v>0</v>
      </c>
      <c r="BH37" s="52">
        <f t="shared" si="64"/>
        <v>0</v>
      </c>
      <c r="BI37" s="52">
        <f t="shared" si="65"/>
        <v>0</v>
      </c>
      <c r="BJ37" s="52">
        <f t="shared" si="66"/>
        <v>0</v>
      </c>
      <c r="BK37" s="52">
        <f t="shared" si="67"/>
        <v>0</v>
      </c>
      <c r="BL37" s="52">
        <f t="shared" si="68"/>
        <v>0</v>
      </c>
      <c r="BM37" s="52">
        <f t="shared" si="69"/>
        <v>0</v>
      </c>
      <c r="BN37" s="10">
        <f t="shared" si="70"/>
        <v>0</v>
      </c>
      <c r="BO37" s="10">
        <f t="shared" si="71"/>
        <v>0</v>
      </c>
    </row>
    <row r="38" customHeight="1" spans="2:67">
      <c r="B38" s="52"/>
      <c r="C38" s="34"/>
      <c r="D38" s="34">
        <v>2018</v>
      </c>
      <c r="E38" s="34">
        <v>0</v>
      </c>
      <c r="F38" s="34">
        <v>0</v>
      </c>
      <c r="G38" s="52">
        <v>0</v>
      </c>
      <c r="H38" s="34">
        <v>0</v>
      </c>
      <c r="I38" s="52">
        <v>0</v>
      </c>
      <c r="J38" s="34">
        <v>0</v>
      </c>
      <c r="K38" s="52">
        <v>0</v>
      </c>
      <c r="L38" s="34">
        <v>0</v>
      </c>
      <c r="M38" s="34">
        <v>0</v>
      </c>
      <c r="N38" s="52">
        <v>0</v>
      </c>
      <c r="O38" s="10">
        <v>0</v>
      </c>
      <c r="P38" s="10">
        <v>0</v>
      </c>
      <c r="S38" s="52"/>
      <c r="T38" s="34"/>
      <c r="U38" s="34">
        <v>2018</v>
      </c>
      <c r="V38" s="34"/>
      <c r="W38" s="34"/>
      <c r="X38" s="52"/>
      <c r="Y38" s="34"/>
      <c r="Z38" s="52"/>
      <c r="AA38" s="34"/>
      <c r="AB38" s="52"/>
      <c r="AC38" s="34"/>
      <c r="AD38" s="34"/>
      <c r="AE38" s="52"/>
      <c r="AF38" s="10">
        <f t="shared" si="84"/>
        <v>0</v>
      </c>
      <c r="AG38" s="10">
        <f t="shared" si="85"/>
        <v>0</v>
      </c>
      <c r="AJ38" s="52"/>
      <c r="AK38" s="34"/>
      <c r="AL38" s="34">
        <v>2018</v>
      </c>
      <c r="AM38" s="52">
        <v>0</v>
      </c>
      <c r="AN38" s="34">
        <v>0</v>
      </c>
      <c r="AO38" s="52">
        <v>0</v>
      </c>
      <c r="AP38" s="34">
        <v>0</v>
      </c>
      <c r="AQ38" s="52">
        <v>0</v>
      </c>
      <c r="AR38" s="34">
        <v>0</v>
      </c>
      <c r="AS38" s="52">
        <v>0</v>
      </c>
      <c r="AT38" s="34">
        <v>0</v>
      </c>
      <c r="AU38" s="52">
        <v>0</v>
      </c>
      <c r="AV38" s="34">
        <v>0</v>
      </c>
      <c r="AW38" s="10">
        <f t="shared" si="82"/>
        <v>0</v>
      </c>
      <c r="AX38" s="10">
        <f t="shared" si="83"/>
        <v>0</v>
      </c>
      <c r="BA38" s="52"/>
      <c r="BB38" s="34"/>
      <c r="BC38" s="34">
        <v>2018</v>
      </c>
      <c r="BD38" s="52">
        <f t="shared" si="60"/>
        <v>0</v>
      </c>
      <c r="BE38" s="52">
        <f t="shared" si="61"/>
        <v>0</v>
      </c>
      <c r="BF38" s="52">
        <f t="shared" si="62"/>
        <v>0</v>
      </c>
      <c r="BG38" s="52">
        <f t="shared" si="63"/>
        <v>0</v>
      </c>
      <c r="BH38" s="52">
        <f t="shared" si="64"/>
        <v>0</v>
      </c>
      <c r="BI38" s="52">
        <f t="shared" si="65"/>
        <v>0</v>
      </c>
      <c r="BJ38" s="52">
        <f t="shared" si="66"/>
        <v>0</v>
      </c>
      <c r="BK38" s="52">
        <f t="shared" si="67"/>
        <v>0</v>
      </c>
      <c r="BL38" s="52">
        <f t="shared" si="68"/>
        <v>0</v>
      </c>
      <c r="BM38" s="52">
        <f t="shared" si="69"/>
        <v>0</v>
      </c>
      <c r="BN38" s="10">
        <f t="shared" si="70"/>
        <v>0</v>
      </c>
      <c r="BO38" s="10">
        <f t="shared" si="71"/>
        <v>0</v>
      </c>
    </row>
    <row r="39" customHeight="1" spans="2:67">
      <c r="B39" s="52"/>
      <c r="C39" s="34"/>
      <c r="D39" s="34">
        <v>2019</v>
      </c>
      <c r="E39" s="34">
        <v>0</v>
      </c>
      <c r="F39" s="34">
        <v>0</v>
      </c>
      <c r="G39" s="52">
        <v>0</v>
      </c>
      <c r="H39" s="34">
        <v>0</v>
      </c>
      <c r="I39" s="52">
        <v>0</v>
      </c>
      <c r="J39" s="34">
        <v>0</v>
      </c>
      <c r="K39" s="52">
        <v>0</v>
      </c>
      <c r="L39" s="34">
        <v>0</v>
      </c>
      <c r="M39" s="34">
        <v>0</v>
      </c>
      <c r="N39" s="52">
        <v>0</v>
      </c>
      <c r="O39" s="10">
        <v>0</v>
      </c>
      <c r="P39" s="10">
        <v>0</v>
      </c>
      <c r="S39" s="52"/>
      <c r="T39" s="34"/>
      <c r="U39" s="34">
        <v>2019</v>
      </c>
      <c r="V39" s="34"/>
      <c r="W39" s="34"/>
      <c r="X39" s="52"/>
      <c r="Y39" s="34"/>
      <c r="Z39" s="52"/>
      <c r="AA39" s="34"/>
      <c r="AB39" s="52"/>
      <c r="AC39" s="34"/>
      <c r="AD39" s="34"/>
      <c r="AE39" s="52"/>
      <c r="AF39" s="10">
        <f t="shared" si="84"/>
        <v>0</v>
      </c>
      <c r="AG39" s="10">
        <f t="shared" si="85"/>
        <v>0</v>
      </c>
      <c r="AJ39" s="52"/>
      <c r="AK39" s="34"/>
      <c r="AL39" s="34">
        <v>2019</v>
      </c>
      <c r="AM39" s="52">
        <v>0</v>
      </c>
      <c r="AN39" s="34">
        <v>0</v>
      </c>
      <c r="AO39" s="52">
        <v>0</v>
      </c>
      <c r="AP39" s="34">
        <v>0</v>
      </c>
      <c r="AQ39" s="52">
        <v>0</v>
      </c>
      <c r="AR39" s="34">
        <v>0</v>
      </c>
      <c r="AS39" s="52">
        <v>0</v>
      </c>
      <c r="AT39" s="34">
        <v>0</v>
      </c>
      <c r="AU39" s="52">
        <v>0</v>
      </c>
      <c r="AV39" s="34">
        <v>0</v>
      </c>
      <c r="AW39" s="10">
        <f t="shared" si="82"/>
        <v>0</v>
      </c>
      <c r="AX39" s="10">
        <f t="shared" si="83"/>
        <v>0</v>
      </c>
      <c r="BA39" s="52"/>
      <c r="BB39" s="34"/>
      <c r="BC39" s="34">
        <v>2019</v>
      </c>
      <c r="BD39" s="52">
        <f t="shared" si="60"/>
        <v>0</v>
      </c>
      <c r="BE39" s="52">
        <f t="shared" si="61"/>
        <v>0</v>
      </c>
      <c r="BF39" s="52">
        <f t="shared" si="62"/>
        <v>0</v>
      </c>
      <c r="BG39" s="52">
        <f t="shared" si="63"/>
        <v>0</v>
      </c>
      <c r="BH39" s="52">
        <f t="shared" si="64"/>
        <v>0</v>
      </c>
      <c r="BI39" s="52">
        <f t="shared" si="65"/>
        <v>0</v>
      </c>
      <c r="BJ39" s="52">
        <f t="shared" si="66"/>
        <v>0</v>
      </c>
      <c r="BK39" s="52">
        <f t="shared" si="67"/>
        <v>0</v>
      </c>
      <c r="BL39" s="52">
        <f t="shared" si="68"/>
        <v>0</v>
      </c>
      <c r="BM39" s="52">
        <f t="shared" si="69"/>
        <v>0</v>
      </c>
      <c r="BN39" s="10">
        <f t="shared" si="70"/>
        <v>0</v>
      </c>
      <c r="BO39" s="10">
        <f t="shared" si="71"/>
        <v>0</v>
      </c>
    </row>
    <row r="40" ht="18.75" spans="2:71">
      <c r="B40" s="52"/>
      <c r="C40" s="34"/>
      <c r="D40" s="53">
        <v>2020</v>
      </c>
      <c r="E40" s="52">
        <v>0</v>
      </c>
      <c r="F40" s="34">
        <v>0</v>
      </c>
      <c r="G40" s="52">
        <v>0</v>
      </c>
      <c r="H40" s="34">
        <v>0</v>
      </c>
      <c r="I40" s="52">
        <v>0</v>
      </c>
      <c r="J40" s="34">
        <v>0</v>
      </c>
      <c r="K40" s="52">
        <v>0</v>
      </c>
      <c r="L40" s="34">
        <v>0</v>
      </c>
      <c r="M40" s="34">
        <v>0</v>
      </c>
      <c r="N40" s="34">
        <v>0</v>
      </c>
      <c r="O40" s="10">
        <v>0</v>
      </c>
      <c r="P40" s="10">
        <v>0</v>
      </c>
      <c r="S40" s="52"/>
      <c r="T40" s="34"/>
      <c r="U40" s="53">
        <v>2020</v>
      </c>
      <c r="V40" s="52">
        <v>0</v>
      </c>
      <c r="W40" s="34">
        <v>0</v>
      </c>
      <c r="X40" s="52">
        <v>0</v>
      </c>
      <c r="Y40" s="34">
        <v>0</v>
      </c>
      <c r="Z40" s="52">
        <v>0</v>
      </c>
      <c r="AA40" s="34">
        <v>0</v>
      </c>
      <c r="AB40" s="52">
        <v>0</v>
      </c>
      <c r="AC40" s="34">
        <v>0</v>
      </c>
      <c r="AD40" s="52">
        <v>0</v>
      </c>
      <c r="AE40" s="34">
        <v>0</v>
      </c>
      <c r="AF40" s="10">
        <f t="shared" si="84"/>
        <v>0</v>
      </c>
      <c r="AG40" s="10">
        <f t="shared" si="85"/>
        <v>0</v>
      </c>
      <c r="AJ40" s="52"/>
      <c r="AK40" s="34"/>
      <c r="AL40" s="53">
        <v>2020</v>
      </c>
      <c r="AM40" s="52">
        <v>0</v>
      </c>
      <c r="AN40" s="34">
        <v>0</v>
      </c>
      <c r="AO40" s="52">
        <v>0</v>
      </c>
      <c r="AP40" s="34">
        <v>0</v>
      </c>
      <c r="AQ40" s="52">
        <v>0</v>
      </c>
      <c r="AR40" s="34">
        <v>0</v>
      </c>
      <c r="AS40" s="52">
        <v>0</v>
      </c>
      <c r="AT40" s="34">
        <v>0</v>
      </c>
      <c r="AU40" s="52">
        <v>0</v>
      </c>
      <c r="AV40" s="34">
        <v>0</v>
      </c>
      <c r="AW40" s="10">
        <f t="shared" si="82"/>
        <v>0</v>
      </c>
      <c r="AX40" s="10">
        <f t="shared" si="83"/>
        <v>0</v>
      </c>
      <c r="BA40" s="52"/>
      <c r="BB40" s="34"/>
      <c r="BC40" s="53">
        <v>2020</v>
      </c>
      <c r="BD40" s="52">
        <f t="shared" si="60"/>
        <v>0</v>
      </c>
      <c r="BE40" s="52">
        <f t="shared" si="61"/>
        <v>0</v>
      </c>
      <c r="BF40" s="52">
        <f t="shared" si="62"/>
        <v>0</v>
      </c>
      <c r="BG40" s="52">
        <f t="shared" si="63"/>
        <v>0</v>
      </c>
      <c r="BH40" s="52">
        <f t="shared" si="64"/>
        <v>0</v>
      </c>
      <c r="BI40" s="52">
        <f t="shared" si="65"/>
        <v>0</v>
      </c>
      <c r="BJ40" s="52">
        <f t="shared" si="66"/>
        <v>0</v>
      </c>
      <c r="BK40" s="52">
        <f t="shared" si="67"/>
        <v>0</v>
      </c>
      <c r="BL40" s="52">
        <f t="shared" si="68"/>
        <v>0</v>
      </c>
      <c r="BM40" s="52">
        <f t="shared" si="69"/>
        <v>0</v>
      </c>
      <c r="BN40" s="10">
        <f t="shared" si="70"/>
        <v>0</v>
      </c>
      <c r="BO40" s="10">
        <f t="shared" si="71"/>
        <v>0</v>
      </c>
      <c r="BQ40" s="72"/>
      <c r="BR40" s="72"/>
      <c r="BS40" s="72"/>
    </row>
    <row r="41" ht="18.75" spans="2:71">
      <c r="B41" s="52"/>
      <c r="C41" s="34"/>
      <c r="D41" s="53">
        <v>2021</v>
      </c>
      <c r="E41" s="52">
        <v>27</v>
      </c>
      <c r="F41" s="34">
        <v>37641</v>
      </c>
      <c r="G41" s="52">
        <v>0</v>
      </c>
      <c r="H41" s="34">
        <v>0</v>
      </c>
      <c r="I41" s="52">
        <v>0</v>
      </c>
      <c r="J41" s="34">
        <v>0</v>
      </c>
      <c r="K41" s="52">
        <v>0</v>
      </c>
      <c r="L41" s="34">
        <v>0</v>
      </c>
      <c r="M41" s="34">
        <v>0</v>
      </c>
      <c r="N41" s="34">
        <v>0</v>
      </c>
      <c r="O41" s="10">
        <v>27</v>
      </c>
      <c r="P41" s="10">
        <v>37641</v>
      </c>
      <c r="S41" s="52"/>
      <c r="T41" s="34"/>
      <c r="U41" s="53">
        <v>2021</v>
      </c>
      <c r="V41" s="52">
        <v>1</v>
      </c>
      <c r="W41" s="34">
        <v>8036</v>
      </c>
      <c r="X41" s="52"/>
      <c r="Y41" s="34"/>
      <c r="Z41" s="52"/>
      <c r="AA41" s="34"/>
      <c r="AB41" s="52"/>
      <c r="AC41" s="34"/>
      <c r="AD41" s="52"/>
      <c r="AE41" s="34"/>
      <c r="AF41" s="10">
        <f t="shared" si="84"/>
        <v>1</v>
      </c>
      <c r="AG41" s="10">
        <f t="shared" si="85"/>
        <v>8036</v>
      </c>
      <c r="AJ41" s="52"/>
      <c r="AK41" s="34"/>
      <c r="AL41" s="53">
        <v>2021</v>
      </c>
      <c r="AM41" s="52">
        <v>3</v>
      </c>
      <c r="AN41" s="34">
        <v>4465</v>
      </c>
      <c r="AO41" s="52">
        <v>0</v>
      </c>
      <c r="AP41" s="34">
        <v>0</v>
      </c>
      <c r="AQ41" s="52">
        <v>0</v>
      </c>
      <c r="AR41" s="34">
        <v>0</v>
      </c>
      <c r="AS41" s="52">
        <v>0</v>
      </c>
      <c r="AT41" s="34">
        <v>0</v>
      </c>
      <c r="AU41" s="52">
        <v>0</v>
      </c>
      <c r="AV41" s="34">
        <v>0</v>
      </c>
      <c r="AW41" s="10">
        <f t="shared" si="82"/>
        <v>3</v>
      </c>
      <c r="AX41" s="10">
        <f t="shared" si="83"/>
        <v>4465</v>
      </c>
      <c r="BA41" s="52"/>
      <c r="BB41" s="34"/>
      <c r="BC41" s="53">
        <v>2021</v>
      </c>
      <c r="BD41" s="52">
        <f t="shared" si="60"/>
        <v>25</v>
      </c>
      <c r="BE41" s="52">
        <f t="shared" si="61"/>
        <v>41212</v>
      </c>
      <c r="BF41" s="52">
        <f t="shared" si="62"/>
        <v>0</v>
      </c>
      <c r="BG41" s="52">
        <f t="shared" si="63"/>
        <v>0</v>
      </c>
      <c r="BH41" s="52">
        <f t="shared" si="64"/>
        <v>0</v>
      </c>
      <c r="BI41" s="52">
        <f t="shared" si="65"/>
        <v>0</v>
      </c>
      <c r="BJ41" s="52">
        <f t="shared" si="66"/>
        <v>0</v>
      </c>
      <c r="BK41" s="52">
        <f t="shared" si="67"/>
        <v>0</v>
      </c>
      <c r="BL41" s="52">
        <f t="shared" si="68"/>
        <v>0</v>
      </c>
      <c r="BM41" s="52">
        <f t="shared" si="69"/>
        <v>0</v>
      </c>
      <c r="BN41" s="10">
        <f t="shared" si="70"/>
        <v>25</v>
      </c>
      <c r="BO41" s="10">
        <f t="shared" si="71"/>
        <v>41212</v>
      </c>
      <c r="BP41">
        <v>33</v>
      </c>
      <c r="BQ41">
        <v>43265.8717385904</v>
      </c>
      <c r="BR41" s="72">
        <f>BN41-BP41</f>
        <v>-8</v>
      </c>
      <c r="BS41" s="72">
        <f>BO41-BQ41</f>
        <v>-2053.87173859045</v>
      </c>
    </row>
    <row r="42" customHeight="1" spans="2:67">
      <c r="B42" s="56" t="s">
        <v>61</v>
      </c>
      <c r="C42" s="57"/>
      <c r="D42" s="58"/>
      <c r="E42" s="59">
        <v>27</v>
      </c>
      <c r="F42" s="59">
        <v>37641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10">
        <v>27</v>
      </c>
      <c r="P42" s="10">
        <v>37641</v>
      </c>
      <c r="S42" s="56" t="s">
        <v>61</v>
      </c>
      <c r="T42" s="57"/>
      <c r="U42" s="58"/>
      <c r="V42" s="59">
        <f t="shared" ref="V42:AE42" si="86">SUM(V36:V41)</f>
        <v>1</v>
      </c>
      <c r="W42" s="59">
        <f t="shared" si="86"/>
        <v>8036</v>
      </c>
      <c r="X42" s="59">
        <f t="shared" si="86"/>
        <v>0</v>
      </c>
      <c r="Y42" s="59">
        <f t="shared" si="86"/>
        <v>0</v>
      </c>
      <c r="Z42" s="59">
        <f t="shared" si="86"/>
        <v>0</v>
      </c>
      <c r="AA42" s="59">
        <f t="shared" si="86"/>
        <v>0</v>
      </c>
      <c r="AB42" s="59">
        <f t="shared" si="86"/>
        <v>0</v>
      </c>
      <c r="AC42" s="59">
        <f t="shared" si="86"/>
        <v>0</v>
      </c>
      <c r="AD42" s="59">
        <f t="shared" si="86"/>
        <v>0</v>
      </c>
      <c r="AE42" s="59">
        <f t="shared" si="86"/>
        <v>0</v>
      </c>
      <c r="AF42" s="10">
        <f t="shared" si="84"/>
        <v>1</v>
      </c>
      <c r="AG42" s="10">
        <f t="shared" si="85"/>
        <v>8036</v>
      </c>
      <c r="AJ42" s="56" t="s">
        <v>61</v>
      </c>
      <c r="AK42" s="57"/>
      <c r="AL42" s="58"/>
      <c r="AM42" s="59">
        <f t="shared" ref="AM42:AX42" si="87">SUM(AM36:AM41)</f>
        <v>3</v>
      </c>
      <c r="AN42" s="59">
        <f t="shared" si="87"/>
        <v>4465</v>
      </c>
      <c r="AO42" s="59">
        <f t="shared" si="87"/>
        <v>0</v>
      </c>
      <c r="AP42" s="59">
        <f t="shared" si="87"/>
        <v>0</v>
      </c>
      <c r="AQ42" s="59">
        <f t="shared" si="87"/>
        <v>0</v>
      </c>
      <c r="AR42" s="59">
        <f t="shared" si="87"/>
        <v>0</v>
      </c>
      <c r="AS42" s="59">
        <f t="shared" si="87"/>
        <v>0</v>
      </c>
      <c r="AT42" s="59">
        <f t="shared" si="87"/>
        <v>0</v>
      </c>
      <c r="AU42" s="59">
        <f t="shared" si="87"/>
        <v>0</v>
      </c>
      <c r="AV42" s="59">
        <f t="shared" si="87"/>
        <v>0</v>
      </c>
      <c r="AW42" s="59">
        <f t="shared" si="87"/>
        <v>3</v>
      </c>
      <c r="AX42" s="59">
        <f t="shared" si="87"/>
        <v>4465</v>
      </c>
      <c r="BA42" s="56" t="s">
        <v>61</v>
      </c>
      <c r="BB42" s="57"/>
      <c r="BC42" s="58"/>
      <c r="BD42" s="52">
        <f t="shared" si="60"/>
        <v>25</v>
      </c>
      <c r="BE42" s="52">
        <f t="shared" si="61"/>
        <v>41212</v>
      </c>
      <c r="BF42" s="52">
        <f t="shared" si="62"/>
        <v>0</v>
      </c>
      <c r="BG42" s="52">
        <f t="shared" si="63"/>
        <v>0</v>
      </c>
      <c r="BH42" s="52">
        <f t="shared" si="64"/>
        <v>0</v>
      </c>
      <c r="BI42" s="52">
        <f t="shared" si="65"/>
        <v>0</v>
      </c>
      <c r="BJ42" s="52">
        <f t="shared" si="66"/>
        <v>0</v>
      </c>
      <c r="BK42" s="52">
        <f t="shared" si="67"/>
        <v>0</v>
      </c>
      <c r="BL42" s="52">
        <f t="shared" si="68"/>
        <v>0</v>
      </c>
      <c r="BM42" s="52">
        <f t="shared" si="69"/>
        <v>0</v>
      </c>
      <c r="BN42" s="10">
        <f t="shared" si="70"/>
        <v>25</v>
      </c>
      <c r="BO42" s="10">
        <f t="shared" si="71"/>
        <v>41212</v>
      </c>
    </row>
    <row r="43" s="41" customFormat="1" customHeight="1" spans="2:67">
      <c r="B43" s="10" t="s">
        <v>1024</v>
      </c>
      <c r="C43" s="10"/>
      <c r="D43" s="34">
        <v>2016</v>
      </c>
      <c r="E43" s="34">
        <f t="shared" ref="E43:N43" si="88">E5+E13+E21+E28+E36</f>
        <v>0</v>
      </c>
      <c r="F43" s="34">
        <f t="shared" si="88"/>
        <v>0</v>
      </c>
      <c r="G43" s="34">
        <f t="shared" si="88"/>
        <v>0</v>
      </c>
      <c r="H43" s="34">
        <f t="shared" si="88"/>
        <v>0</v>
      </c>
      <c r="I43" s="34">
        <f t="shared" si="88"/>
        <v>0</v>
      </c>
      <c r="J43" s="34">
        <f t="shared" si="88"/>
        <v>0</v>
      </c>
      <c r="K43" s="34">
        <f t="shared" si="88"/>
        <v>0</v>
      </c>
      <c r="L43" s="34">
        <f t="shared" si="88"/>
        <v>0</v>
      </c>
      <c r="M43" s="34">
        <f t="shared" si="88"/>
        <v>0</v>
      </c>
      <c r="N43" s="34">
        <f t="shared" si="88"/>
        <v>0</v>
      </c>
      <c r="O43" s="10">
        <v>0</v>
      </c>
      <c r="P43" s="10">
        <v>0</v>
      </c>
      <c r="S43" s="10" t="s">
        <v>1024</v>
      </c>
      <c r="T43" s="10"/>
      <c r="U43" s="34">
        <v>2016</v>
      </c>
      <c r="V43" s="34">
        <f t="shared" ref="V43:AE43" si="89">V5+V13+V21+V28+V36</f>
        <v>0</v>
      </c>
      <c r="W43" s="34">
        <f t="shared" si="89"/>
        <v>0</v>
      </c>
      <c r="X43" s="34">
        <f t="shared" si="89"/>
        <v>0</v>
      </c>
      <c r="Y43" s="34">
        <f t="shared" si="89"/>
        <v>0</v>
      </c>
      <c r="Z43" s="34">
        <f t="shared" si="89"/>
        <v>0</v>
      </c>
      <c r="AA43" s="34">
        <f t="shared" si="89"/>
        <v>0</v>
      </c>
      <c r="AB43" s="34">
        <f t="shared" si="89"/>
        <v>0</v>
      </c>
      <c r="AC43" s="34">
        <f t="shared" si="89"/>
        <v>0</v>
      </c>
      <c r="AD43" s="34">
        <f t="shared" si="89"/>
        <v>0</v>
      </c>
      <c r="AE43" s="34">
        <f t="shared" si="89"/>
        <v>0</v>
      </c>
      <c r="AF43" s="10">
        <f t="shared" si="84"/>
        <v>0</v>
      </c>
      <c r="AG43" s="10">
        <f t="shared" si="85"/>
        <v>0</v>
      </c>
      <c r="AJ43" s="10" t="s">
        <v>1024</v>
      </c>
      <c r="AK43" s="10"/>
      <c r="AL43" s="34">
        <v>2016</v>
      </c>
      <c r="AM43" s="34">
        <f t="shared" ref="AM43:AV43" si="90">AM5+AM13+AM21+AM28+AM36</f>
        <v>0</v>
      </c>
      <c r="AN43" s="34">
        <f t="shared" si="90"/>
        <v>0</v>
      </c>
      <c r="AO43" s="34">
        <f t="shared" si="90"/>
        <v>0</v>
      </c>
      <c r="AP43" s="34">
        <f t="shared" si="90"/>
        <v>0</v>
      </c>
      <c r="AQ43" s="34">
        <f t="shared" si="90"/>
        <v>0</v>
      </c>
      <c r="AR43" s="34">
        <f t="shared" si="90"/>
        <v>0</v>
      </c>
      <c r="AS43" s="34">
        <f t="shared" si="90"/>
        <v>0</v>
      </c>
      <c r="AT43" s="34">
        <f t="shared" si="90"/>
        <v>0</v>
      </c>
      <c r="AU43" s="34">
        <f t="shared" si="90"/>
        <v>0</v>
      </c>
      <c r="AV43" s="34">
        <f t="shared" si="90"/>
        <v>0</v>
      </c>
      <c r="AW43" s="10">
        <f t="shared" ref="AW43" si="91">AM43+AO43+AQ43+AS43+AU43</f>
        <v>0</v>
      </c>
      <c r="AX43" s="10">
        <f t="shared" ref="AX43" si="92">AN43+AP43+AR43+AT43+AV43</f>
        <v>0</v>
      </c>
      <c r="BA43" s="10" t="s">
        <v>1024</v>
      </c>
      <c r="BB43" s="10"/>
      <c r="BC43" s="34">
        <v>2016</v>
      </c>
      <c r="BD43" s="52">
        <f t="shared" si="60"/>
        <v>0</v>
      </c>
      <c r="BE43" s="52">
        <f t="shared" si="61"/>
        <v>0</v>
      </c>
      <c r="BF43" s="52">
        <f t="shared" si="62"/>
        <v>0</v>
      </c>
      <c r="BG43" s="52">
        <f t="shared" si="63"/>
        <v>0</v>
      </c>
      <c r="BH43" s="52">
        <f t="shared" si="64"/>
        <v>0</v>
      </c>
      <c r="BI43" s="52">
        <f t="shared" si="65"/>
        <v>0</v>
      </c>
      <c r="BJ43" s="52">
        <f t="shared" si="66"/>
        <v>0</v>
      </c>
      <c r="BK43" s="52">
        <f t="shared" si="67"/>
        <v>0</v>
      </c>
      <c r="BL43" s="52">
        <f t="shared" si="68"/>
        <v>0</v>
      </c>
      <c r="BM43" s="52">
        <f t="shared" si="69"/>
        <v>0</v>
      </c>
      <c r="BN43" s="10">
        <f t="shared" si="70"/>
        <v>0</v>
      </c>
      <c r="BO43" s="10">
        <f t="shared" si="71"/>
        <v>0</v>
      </c>
    </row>
    <row r="44" s="41" customFormat="1" customHeight="1" spans="2:67">
      <c r="B44" s="10"/>
      <c r="C44" s="10"/>
      <c r="D44" s="34">
        <v>2017</v>
      </c>
      <c r="E44" s="34">
        <f t="shared" ref="E44:N44" si="93">E6+E14+E22+E29+E37</f>
        <v>0</v>
      </c>
      <c r="F44" s="34">
        <f t="shared" si="93"/>
        <v>0</v>
      </c>
      <c r="G44" s="34">
        <f t="shared" si="93"/>
        <v>0</v>
      </c>
      <c r="H44" s="34">
        <f t="shared" si="93"/>
        <v>0</v>
      </c>
      <c r="I44" s="34">
        <f t="shared" si="93"/>
        <v>0</v>
      </c>
      <c r="J44" s="34">
        <f t="shared" si="93"/>
        <v>0</v>
      </c>
      <c r="K44" s="34">
        <f t="shared" si="93"/>
        <v>0</v>
      </c>
      <c r="L44" s="34">
        <f t="shared" si="93"/>
        <v>0</v>
      </c>
      <c r="M44" s="34">
        <f t="shared" si="93"/>
        <v>0</v>
      </c>
      <c r="N44" s="34">
        <f t="shared" si="93"/>
        <v>0</v>
      </c>
      <c r="O44" s="10">
        <v>0</v>
      </c>
      <c r="P44" s="10">
        <v>0</v>
      </c>
      <c r="S44" s="10"/>
      <c r="T44" s="10"/>
      <c r="U44" s="34">
        <v>2017</v>
      </c>
      <c r="V44" s="34">
        <f t="shared" ref="V44:AE44" si="94">V6+V14+V22+V29+V37</f>
        <v>0</v>
      </c>
      <c r="W44" s="34">
        <f t="shared" si="94"/>
        <v>0</v>
      </c>
      <c r="X44" s="34">
        <f t="shared" si="94"/>
        <v>0</v>
      </c>
      <c r="Y44" s="34">
        <f t="shared" si="94"/>
        <v>0</v>
      </c>
      <c r="Z44" s="34">
        <f t="shared" si="94"/>
        <v>0</v>
      </c>
      <c r="AA44" s="34">
        <f t="shared" si="94"/>
        <v>0</v>
      </c>
      <c r="AB44" s="34">
        <f t="shared" si="94"/>
        <v>0</v>
      </c>
      <c r="AC44" s="34">
        <f t="shared" si="94"/>
        <v>0</v>
      </c>
      <c r="AD44" s="34">
        <f t="shared" si="94"/>
        <v>0</v>
      </c>
      <c r="AE44" s="34">
        <f t="shared" si="94"/>
        <v>0</v>
      </c>
      <c r="AF44" s="10">
        <f t="shared" si="84"/>
        <v>0</v>
      </c>
      <c r="AG44" s="10">
        <f t="shared" si="85"/>
        <v>0</v>
      </c>
      <c r="AJ44" s="10"/>
      <c r="AK44" s="10"/>
      <c r="AL44" s="34">
        <v>2017</v>
      </c>
      <c r="AM44" s="34">
        <f t="shared" ref="AM44:AV44" si="95">AM6+AM14+AM22+AM29+AM37</f>
        <v>0</v>
      </c>
      <c r="AN44" s="34">
        <f t="shared" si="95"/>
        <v>0</v>
      </c>
      <c r="AO44" s="34">
        <f t="shared" si="95"/>
        <v>0</v>
      </c>
      <c r="AP44" s="34">
        <f t="shared" si="95"/>
        <v>0</v>
      </c>
      <c r="AQ44" s="34">
        <f t="shared" si="95"/>
        <v>0</v>
      </c>
      <c r="AR44" s="34">
        <f t="shared" si="95"/>
        <v>0</v>
      </c>
      <c r="AS44" s="34">
        <f t="shared" si="95"/>
        <v>0</v>
      </c>
      <c r="AT44" s="34">
        <f t="shared" si="95"/>
        <v>0</v>
      </c>
      <c r="AU44" s="34">
        <f t="shared" si="95"/>
        <v>0</v>
      </c>
      <c r="AV44" s="34">
        <f t="shared" si="95"/>
        <v>0</v>
      </c>
      <c r="AW44" s="10">
        <f t="shared" ref="AW44:AW48" si="96">AM44+AO44+AQ44+AS44+AU44</f>
        <v>0</v>
      </c>
      <c r="AX44" s="10">
        <f t="shared" ref="AX44:AX48" si="97">AN44+AP44+AR44+AT44+AV44</f>
        <v>0</v>
      </c>
      <c r="BA44" s="10"/>
      <c r="BB44" s="10"/>
      <c r="BC44" s="34">
        <v>2017</v>
      </c>
      <c r="BD44" s="52">
        <f t="shared" si="60"/>
        <v>0</v>
      </c>
      <c r="BE44" s="52">
        <f t="shared" si="61"/>
        <v>0</v>
      </c>
      <c r="BF44" s="52">
        <f t="shared" si="62"/>
        <v>0</v>
      </c>
      <c r="BG44" s="52">
        <f t="shared" si="63"/>
        <v>0</v>
      </c>
      <c r="BH44" s="52">
        <f t="shared" si="64"/>
        <v>0</v>
      </c>
      <c r="BI44" s="52">
        <f t="shared" si="65"/>
        <v>0</v>
      </c>
      <c r="BJ44" s="52">
        <f t="shared" si="66"/>
        <v>0</v>
      </c>
      <c r="BK44" s="52">
        <f t="shared" si="67"/>
        <v>0</v>
      </c>
      <c r="BL44" s="52">
        <f t="shared" si="68"/>
        <v>0</v>
      </c>
      <c r="BM44" s="52">
        <f t="shared" si="69"/>
        <v>0</v>
      </c>
      <c r="BN44" s="10">
        <f t="shared" si="70"/>
        <v>0</v>
      </c>
      <c r="BO44" s="10">
        <f t="shared" si="71"/>
        <v>0</v>
      </c>
    </row>
    <row r="45" s="41" customFormat="1" customHeight="1" spans="2:67">
      <c r="B45" s="10"/>
      <c r="C45" s="10"/>
      <c r="D45" s="34">
        <v>2018</v>
      </c>
      <c r="E45" s="34">
        <f t="shared" ref="E45:N45" si="98">E7+E15+E23+E30+E38</f>
        <v>0</v>
      </c>
      <c r="F45" s="34">
        <f t="shared" si="98"/>
        <v>0</v>
      </c>
      <c r="G45" s="34">
        <f t="shared" si="98"/>
        <v>0</v>
      </c>
      <c r="H45" s="34">
        <f t="shared" si="98"/>
        <v>0</v>
      </c>
      <c r="I45" s="34">
        <f t="shared" si="98"/>
        <v>0</v>
      </c>
      <c r="J45" s="34">
        <f t="shared" si="98"/>
        <v>0</v>
      </c>
      <c r="K45" s="34">
        <f t="shared" si="98"/>
        <v>0</v>
      </c>
      <c r="L45" s="34">
        <f t="shared" si="98"/>
        <v>0</v>
      </c>
      <c r="M45" s="34">
        <f t="shared" si="98"/>
        <v>0</v>
      </c>
      <c r="N45" s="34">
        <f t="shared" si="98"/>
        <v>0</v>
      </c>
      <c r="O45" s="10">
        <v>0</v>
      </c>
      <c r="P45" s="10">
        <v>0</v>
      </c>
      <c r="S45" s="10"/>
      <c r="T45" s="10"/>
      <c r="U45" s="34">
        <v>2018</v>
      </c>
      <c r="V45" s="34">
        <f t="shared" ref="V45:AE45" si="99">V7+V15+V23+V30+V38</f>
        <v>0</v>
      </c>
      <c r="W45" s="34">
        <f t="shared" si="99"/>
        <v>0</v>
      </c>
      <c r="X45" s="34">
        <f t="shared" si="99"/>
        <v>0</v>
      </c>
      <c r="Y45" s="34">
        <f t="shared" si="99"/>
        <v>0</v>
      </c>
      <c r="Z45" s="34">
        <f t="shared" si="99"/>
        <v>0</v>
      </c>
      <c r="AA45" s="34">
        <f t="shared" si="99"/>
        <v>0</v>
      </c>
      <c r="AB45" s="34">
        <f t="shared" si="99"/>
        <v>0</v>
      </c>
      <c r="AC45" s="34">
        <f t="shared" si="99"/>
        <v>0</v>
      </c>
      <c r="AD45" s="34">
        <f t="shared" si="99"/>
        <v>0</v>
      </c>
      <c r="AE45" s="34">
        <f t="shared" si="99"/>
        <v>0</v>
      </c>
      <c r="AF45" s="10">
        <f t="shared" si="84"/>
        <v>0</v>
      </c>
      <c r="AG45" s="10">
        <f t="shared" si="85"/>
        <v>0</v>
      </c>
      <c r="AJ45" s="10"/>
      <c r="AK45" s="10"/>
      <c r="AL45" s="34">
        <v>2018</v>
      </c>
      <c r="AM45" s="34">
        <f t="shared" ref="AM45:AV45" si="100">AM7+AM15+AM23+AM30+AM38</f>
        <v>0</v>
      </c>
      <c r="AN45" s="34">
        <f t="shared" si="100"/>
        <v>0</v>
      </c>
      <c r="AO45" s="34">
        <f t="shared" si="100"/>
        <v>0</v>
      </c>
      <c r="AP45" s="34">
        <f t="shared" si="100"/>
        <v>0</v>
      </c>
      <c r="AQ45" s="34">
        <f t="shared" si="100"/>
        <v>0</v>
      </c>
      <c r="AR45" s="34">
        <f t="shared" si="100"/>
        <v>0</v>
      </c>
      <c r="AS45" s="34">
        <f t="shared" si="100"/>
        <v>0</v>
      </c>
      <c r="AT45" s="34">
        <f t="shared" si="100"/>
        <v>0</v>
      </c>
      <c r="AU45" s="34">
        <f t="shared" si="100"/>
        <v>0</v>
      </c>
      <c r="AV45" s="34">
        <f t="shared" si="100"/>
        <v>0</v>
      </c>
      <c r="AW45" s="10">
        <f t="shared" si="96"/>
        <v>0</v>
      </c>
      <c r="AX45" s="10">
        <f t="shared" si="97"/>
        <v>0</v>
      </c>
      <c r="AY45" s="71"/>
      <c r="BA45" s="10"/>
      <c r="BB45" s="10"/>
      <c r="BC45" s="34">
        <v>2018</v>
      </c>
      <c r="BD45" s="52">
        <f t="shared" si="60"/>
        <v>0</v>
      </c>
      <c r="BE45" s="52">
        <f t="shared" si="61"/>
        <v>0</v>
      </c>
      <c r="BF45" s="52">
        <f t="shared" si="62"/>
        <v>0</v>
      </c>
      <c r="BG45" s="52">
        <f t="shared" si="63"/>
        <v>0</v>
      </c>
      <c r="BH45" s="52">
        <f t="shared" si="64"/>
        <v>0</v>
      </c>
      <c r="BI45" s="52">
        <f t="shared" si="65"/>
        <v>0</v>
      </c>
      <c r="BJ45" s="52">
        <f t="shared" si="66"/>
        <v>0</v>
      </c>
      <c r="BK45" s="52">
        <f t="shared" si="67"/>
        <v>0</v>
      </c>
      <c r="BL45" s="52">
        <f t="shared" si="68"/>
        <v>0</v>
      </c>
      <c r="BM45" s="52">
        <f t="shared" si="69"/>
        <v>0</v>
      </c>
      <c r="BN45" s="10">
        <f t="shared" si="70"/>
        <v>0</v>
      </c>
      <c r="BO45" s="10">
        <f t="shared" si="71"/>
        <v>0</v>
      </c>
    </row>
    <row r="46" s="41" customFormat="1" customHeight="1" spans="2:67">
      <c r="B46" s="10"/>
      <c r="C46" s="10"/>
      <c r="D46" s="34">
        <v>2019</v>
      </c>
      <c r="E46" s="34">
        <f t="shared" ref="E46:N46" si="101">E8+E16+E24+E31+E39</f>
        <v>0</v>
      </c>
      <c r="F46" s="34">
        <f t="shared" si="101"/>
        <v>0</v>
      </c>
      <c r="G46" s="34">
        <f t="shared" si="101"/>
        <v>0</v>
      </c>
      <c r="H46" s="34">
        <f t="shared" si="101"/>
        <v>0</v>
      </c>
      <c r="I46" s="34">
        <f t="shared" si="101"/>
        <v>0</v>
      </c>
      <c r="J46" s="34">
        <f t="shared" si="101"/>
        <v>0</v>
      </c>
      <c r="K46" s="34">
        <f t="shared" si="101"/>
        <v>0</v>
      </c>
      <c r="L46" s="34">
        <f t="shared" si="101"/>
        <v>0</v>
      </c>
      <c r="M46" s="34">
        <f t="shared" si="101"/>
        <v>0</v>
      </c>
      <c r="N46" s="34">
        <f t="shared" si="101"/>
        <v>0</v>
      </c>
      <c r="O46" s="10">
        <v>0</v>
      </c>
      <c r="P46" s="10">
        <v>0</v>
      </c>
      <c r="S46" s="10"/>
      <c r="T46" s="10"/>
      <c r="U46" s="34">
        <v>2019</v>
      </c>
      <c r="V46" s="34">
        <f t="shared" ref="V46:AE46" si="102">V8+V16+V24+V31+V39</f>
        <v>0</v>
      </c>
      <c r="W46" s="34">
        <f t="shared" si="102"/>
        <v>0</v>
      </c>
      <c r="X46" s="34">
        <f t="shared" si="102"/>
        <v>0</v>
      </c>
      <c r="Y46" s="34">
        <f t="shared" si="102"/>
        <v>0</v>
      </c>
      <c r="Z46" s="34">
        <f t="shared" si="102"/>
        <v>0</v>
      </c>
      <c r="AA46" s="34">
        <f t="shared" si="102"/>
        <v>0</v>
      </c>
      <c r="AB46" s="34">
        <f t="shared" si="102"/>
        <v>0</v>
      </c>
      <c r="AC46" s="34">
        <f t="shared" si="102"/>
        <v>0</v>
      </c>
      <c r="AD46" s="34">
        <f t="shared" si="102"/>
        <v>0</v>
      </c>
      <c r="AE46" s="34">
        <f t="shared" si="102"/>
        <v>0</v>
      </c>
      <c r="AF46" s="10">
        <f t="shared" si="84"/>
        <v>0</v>
      </c>
      <c r="AG46" s="10">
        <f t="shared" si="85"/>
        <v>0</v>
      </c>
      <c r="AJ46" s="10"/>
      <c r="AK46" s="10"/>
      <c r="AL46" s="34">
        <v>2019</v>
      </c>
      <c r="AM46" s="34">
        <f t="shared" ref="AM46:AV46" si="103">AM8+AM16+AM24+AM31+AM39</f>
        <v>0</v>
      </c>
      <c r="AN46" s="34">
        <f t="shared" si="103"/>
        <v>0</v>
      </c>
      <c r="AO46" s="34">
        <f t="shared" si="103"/>
        <v>0</v>
      </c>
      <c r="AP46" s="34">
        <f t="shared" si="103"/>
        <v>0</v>
      </c>
      <c r="AQ46" s="34">
        <f t="shared" si="103"/>
        <v>0</v>
      </c>
      <c r="AR46" s="34">
        <f t="shared" si="103"/>
        <v>0</v>
      </c>
      <c r="AS46" s="34">
        <f t="shared" si="103"/>
        <v>0</v>
      </c>
      <c r="AT46" s="34">
        <f t="shared" si="103"/>
        <v>0</v>
      </c>
      <c r="AU46" s="34">
        <f t="shared" si="103"/>
        <v>0</v>
      </c>
      <c r="AV46" s="34">
        <f t="shared" si="103"/>
        <v>0</v>
      </c>
      <c r="AW46" s="10">
        <f t="shared" si="96"/>
        <v>0</v>
      </c>
      <c r="AX46" s="10">
        <f t="shared" si="97"/>
        <v>0</v>
      </c>
      <c r="BA46" s="10"/>
      <c r="BB46" s="10"/>
      <c r="BC46" s="34">
        <v>2019</v>
      </c>
      <c r="BD46" s="52">
        <f t="shared" si="60"/>
        <v>0</v>
      </c>
      <c r="BE46" s="52">
        <f t="shared" si="61"/>
        <v>0</v>
      </c>
      <c r="BF46" s="52">
        <f t="shared" si="62"/>
        <v>0</v>
      </c>
      <c r="BG46" s="52">
        <f t="shared" si="63"/>
        <v>0</v>
      </c>
      <c r="BH46" s="52">
        <f t="shared" si="64"/>
        <v>0</v>
      </c>
      <c r="BI46" s="52">
        <f t="shared" si="65"/>
        <v>0</v>
      </c>
      <c r="BJ46" s="52">
        <f t="shared" si="66"/>
        <v>0</v>
      </c>
      <c r="BK46" s="52">
        <f t="shared" si="67"/>
        <v>0</v>
      </c>
      <c r="BL46" s="52">
        <f t="shared" si="68"/>
        <v>0</v>
      </c>
      <c r="BM46" s="52">
        <f t="shared" si="69"/>
        <v>0</v>
      </c>
      <c r="BN46" s="10">
        <f t="shared" si="70"/>
        <v>0</v>
      </c>
      <c r="BO46" s="10">
        <f t="shared" si="71"/>
        <v>0</v>
      </c>
    </row>
    <row r="47" ht="18.75" spans="2:69">
      <c r="B47" s="10"/>
      <c r="C47" s="10"/>
      <c r="D47" s="34">
        <v>2020</v>
      </c>
      <c r="E47" s="34">
        <f t="shared" ref="E47:N47" si="104">E9+E17+E25+E32+E40</f>
        <v>0</v>
      </c>
      <c r="F47" s="34">
        <f t="shared" si="104"/>
        <v>0</v>
      </c>
      <c r="G47" s="34">
        <f t="shared" si="104"/>
        <v>0</v>
      </c>
      <c r="H47" s="34">
        <f t="shared" si="104"/>
        <v>0</v>
      </c>
      <c r="I47" s="34">
        <f t="shared" si="104"/>
        <v>0</v>
      </c>
      <c r="J47" s="34">
        <f t="shared" si="104"/>
        <v>0</v>
      </c>
      <c r="K47" s="34">
        <f t="shared" si="104"/>
        <v>0</v>
      </c>
      <c r="L47" s="34">
        <f t="shared" si="104"/>
        <v>0</v>
      </c>
      <c r="M47" s="34">
        <f t="shared" si="104"/>
        <v>0</v>
      </c>
      <c r="N47" s="34">
        <f t="shared" si="104"/>
        <v>0</v>
      </c>
      <c r="O47" s="10">
        <v>0</v>
      </c>
      <c r="P47" s="10">
        <v>0</v>
      </c>
      <c r="S47" s="10"/>
      <c r="T47" s="10"/>
      <c r="U47" s="34">
        <v>2020</v>
      </c>
      <c r="V47" s="34">
        <f t="shared" ref="V47:AE47" si="105">V9+V17+V25+V32+V40</f>
        <v>0</v>
      </c>
      <c r="W47" s="34">
        <f t="shared" si="105"/>
        <v>0</v>
      </c>
      <c r="X47" s="34">
        <f t="shared" si="105"/>
        <v>0</v>
      </c>
      <c r="Y47" s="34">
        <f t="shared" si="105"/>
        <v>0</v>
      </c>
      <c r="Z47" s="34">
        <f t="shared" si="105"/>
        <v>0</v>
      </c>
      <c r="AA47" s="34">
        <f t="shared" si="105"/>
        <v>0</v>
      </c>
      <c r="AB47" s="34">
        <f t="shared" si="105"/>
        <v>0</v>
      </c>
      <c r="AC47" s="34">
        <f t="shared" si="105"/>
        <v>0</v>
      </c>
      <c r="AD47" s="34">
        <f t="shared" si="105"/>
        <v>0</v>
      </c>
      <c r="AE47" s="34">
        <f t="shared" si="105"/>
        <v>0</v>
      </c>
      <c r="AF47" s="10">
        <f t="shared" si="84"/>
        <v>0</v>
      </c>
      <c r="AG47" s="10">
        <f t="shared" si="85"/>
        <v>0</v>
      </c>
      <c r="AJ47" s="10"/>
      <c r="AK47" s="10"/>
      <c r="AL47" s="34">
        <v>2020</v>
      </c>
      <c r="AM47" s="34">
        <f t="shared" ref="AM47:AV47" si="106">AM9+AM17+AM25+AM32+AM40</f>
        <v>0</v>
      </c>
      <c r="AN47" s="34">
        <f t="shared" si="106"/>
        <v>0</v>
      </c>
      <c r="AO47" s="34">
        <f t="shared" si="106"/>
        <v>0</v>
      </c>
      <c r="AP47" s="34">
        <f t="shared" si="106"/>
        <v>0</v>
      </c>
      <c r="AQ47" s="34">
        <f t="shared" si="106"/>
        <v>0</v>
      </c>
      <c r="AR47" s="34">
        <f t="shared" si="106"/>
        <v>0</v>
      </c>
      <c r="AS47" s="34">
        <f t="shared" si="106"/>
        <v>0</v>
      </c>
      <c r="AT47" s="34">
        <f t="shared" si="106"/>
        <v>0</v>
      </c>
      <c r="AU47" s="34">
        <f t="shared" si="106"/>
        <v>0</v>
      </c>
      <c r="AV47" s="34">
        <f t="shared" si="106"/>
        <v>0</v>
      </c>
      <c r="AW47" s="10">
        <f t="shared" si="96"/>
        <v>0</v>
      </c>
      <c r="AX47" s="10">
        <f t="shared" si="97"/>
        <v>0</v>
      </c>
      <c r="BA47" s="10"/>
      <c r="BB47" s="10"/>
      <c r="BC47" s="53">
        <v>2020</v>
      </c>
      <c r="BD47" s="52">
        <f t="shared" si="60"/>
        <v>0</v>
      </c>
      <c r="BE47" s="52">
        <f t="shared" si="61"/>
        <v>0</v>
      </c>
      <c r="BF47" s="52">
        <f t="shared" si="62"/>
        <v>0</v>
      </c>
      <c r="BG47" s="52">
        <f t="shared" si="63"/>
        <v>0</v>
      </c>
      <c r="BH47" s="52">
        <f t="shared" si="64"/>
        <v>0</v>
      </c>
      <c r="BI47" s="52">
        <f t="shared" si="65"/>
        <v>0</v>
      </c>
      <c r="BJ47" s="52">
        <f t="shared" si="66"/>
        <v>0</v>
      </c>
      <c r="BK47" s="52">
        <f t="shared" si="67"/>
        <v>0</v>
      </c>
      <c r="BL47" s="52">
        <f t="shared" si="68"/>
        <v>0</v>
      </c>
      <c r="BM47" s="52">
        <f t="shared" si="69"/>
        <v>0</v>
      </c>
      <c r="BN47" s="10">
        <f t="shared" si="70"/>
        <v>0</v>
      </c>
      <c r="BO47" s="10">
        <f t="shared" si="71"/>
        <v>0</v>
      </c>
      <c r="BP47">
        <v>21784</v>
      </c>
      <c r="BQ47" s="72">
        <f>BO47-BP47</f>
        <v>-21784</v>
      </c>
    </row>
    <row r="48" ht="18.75" spans="2:67">
      <c r="B48" s="10"/>
      <c r="C48" s="10"/>
      <c r="D48" s="34">
        <v>2021</v>
      </c>
      <c r="E48" s="34">
        <f>E10+E18+E26+E33+E41</f>
        <v>33</v>
      </c>
      <c r="F48" s="34">
        <f t="shared" ref="F48:N48" si="107">F10+F18+F26+F33+F41</f>
        <v>39720</v>
      </c>
      <c r="G48" s="34">
        <f t="shared" si="107"/>
        <v>0</v>
      </c>
      <c r="H48" s="34">
        <f t="shared" si="107"/>
        <v>0</v>
      </c>
      <c r="I48" s="34">
        <f t="shared" si="107"/>
        <v>0</v>
      </c>
      <c r="J48" s="34">
        <f t="shared" si="107"/>
        <v>0</v>
      </c>
      <c r="K48" s="34">
        <f t="shared" si="107"/>
        <v>0</v>
      </c>
      <c r="L48" s="34">
        <f t="shared" si="107"/>
        <v>0</v>
      </c>
      <c r="M48" s="34">
        <f t="shared" si="107"/>
        <v>0</v>
      </c>
      <c r="N48" s="34">
        <f t="shared" si="107"/>
        <v>0</v>
      </c>
      <c r="O48" s="10">
        <v>33</v>
      </c>
      <c r="P48" s="10">
        <v>39720</v>
      </c>
      <c r="S48" s="10"/>
      <c r="T48" s="10"/>
      <c r="U48" s="34">
        <v>2021</v>
      </c>
      <c r="V48" s="34">
        <f t="shared" ref="V48:AE48" si="108">V10+V18+V26+V33+V41</f>
        <v>1</v>
      </c>
      <c r="W48" s="34">
        <f t="shared" si="108"/>
        <v>8036</v>
      </c>
      <c r="X48" s="34">
        <f t="shared" si="108"/>
        <v>0</v>
      </c>
      <c r="Y48" s="34">
        <f t="shared" si="108"/>
        <v>0</v>
      </c>
      <c r="Z48" s="34">
        <f t="shared" si="108"/>
        <v>0</v>
      </c>
      <c r="AA48" s="34">
        <f t="shared" si="108"/>
        <v>0</v>
      </c>
      <c r="AB48" s="34">
        <f t="shared" si="108"/>
        <v>0</v>
      </c>
      <c r="AC48" s="34">
        <f t="shared" si="108"/>
        <v>0</v>
      </c>
      <c r="AD48" s="34">
        <f t="shared" si="108"/>
        <v>0</v>
      </c>
      <c r="AE48" s="34">
        <f t="shared" si="108"/>
        <v>0</v>
      </c>
      <c r="AF48" s="10">
        <f t="shared" si="84"/>
        <v>1</v>
      </c>
      <c r="AG48" s="10">
        <f t="shared" si="85"/>
        <v>8036</v>
      </c>
      <c r="AJ48" s="10"/>
      <c r="AK48" s="10"/>
      <c r="AL48" s="34">
        <v>2021</v>
      </c>
      <c r="AM48" s="34">
        <f t="shared" ref="AM48:AV48" si="109">AM10+AM18+AM26+AM33+AM41</f>
        <v>7</v>
      </c>
      <c r="AN48" s="34">
        <f t="shared" si="109"/>
        <v>5630</v>
      </c>
      <c r="AO48" s="34">
        <f t="shared" si="109"/>
        <v>0</v>
      </c>
      <c r="AP48" s="34">
        <f t="shared" si="109"/>
        <v>0</v>
      </c>
      <c r="AQ48" s="34">
        <f t="shared" si="109"/>
        <v>0</v>
      </c>
      <c r="AR48" s="34">
        <f t="shared" si="109"/>
        <v>0</v>
      </c>
      <c r="AS48" s="34">
        <f t="shared" si="109"/>
        <v>0</v>
      </c>
      <c r="AT48" s="34">
        <f t="shared" si="109"/>
        <v>0</v>
      </c>
      <c r="AU48" s="34">
        <f t="shared" si="109"/>
        <v>0</v>
      </c>
      <c r="AV48" s="34">
        <f t="shared" si="109"/>
        <v>0</v>
      </c>
      <c r="AW48" s="10">
        <f t="shared" si="96"/>
        <v>7</v>
      </c>
      <c r="AX48" s="10">
        <f t="shared" si="97"/>
        <v>5630</v>
      </c>
      <c r="BA48" s="10"/>
      <c r="BB48" s="10"/>
      <c r="BC48" s="53">
        <v>2021</v>
      </c>
      <c r="BD48" s="52">
        <f t="shared" si="60"/>
        <v>27</v>
      </c>
      <c r="BE48" s="52">
        <f t="shared" si="61"/>
        <v>42126</v>
      </c>
      <c r="BF48" s="52">
        <f t="shared" si="62"/>
        <v>0</v>
      </c>
      <c r="BG48" s="52">
        <f t="shared" si="63"/>
        <v>0</v>
      </c>
      <c r="BH48" s="52">
        <f t="shared" si="64"/>
        <v>0</v>
      </c>
      <c r="BI48" s="52">
        <f t="shared" si="65"/>
        <v>0</v>
      </c>
      <c r="BJ48" s="52">
        <f t="shared" si="66"/>
        <v>0</v>
      </c>
      <c r="BK48" s="52">
        <f t="shared" si="67"/>
        <v>0</v>
      </c>
      <c r="BL48" s="52">
        <f t="shared" si="68"/>
        <v>0</v>
      </c>
      <c r="BM48" s="52">
        <f t="shared" si="69"/>
        <v>0</v>
      </c>
      <c r="BN48" s="10">
        <f t="shared" si="70"/>
        <v>27</v>
      </c>
      <c r="BO48" s="10">
        <f t="shared" si="71"/>
        <v>42126</v>
      </c>
    </row>
    <row r="49" ht="18.75" spans="2:67">
      <c r="B49" s="48"/>
      <c r="C49" s="60"/>
      <c r="D49" s="53"/>
      <c r="E49" s="34">
        <f>E11+E19+E34</f>
        <v>260</v>
      </c>
      <c r="F49" s="34">
        <f t="shared" ref="F49:P49" si="110">F11+F19+F34</f>
        <v>388017</v>
      </c>
      <c r="G49" s="34">
        <f t="shared" si="110"/>
        <v>0</v>
      </c>
      <c r="H49" s="34">
        <f t="shared" si="110"/>
        <v>0</v>
      </c>
      <c r="I49" s="34">
        <f t="shared" si="110"/>
        <v>0</v>
      </c>
      <c r="J49" s="34">
        <f t="shared" si="110"/>
        <v>0</v>
      </c>
      <c r="K49" s="34">
        <f t="shared" si="110"/>
        <v>0</v>
      </c>
      <c r="L49" s="34">
        <f t="shared" si="110"/>
        <v>0</v>
      </c>
      <c r="M49" s="34">
        <f t="shared" si="110"/>
        <v>0</v>
      </c>
      <c r="N49" s="34">
        <f t="shared" si="110"/>
        <v>0</v>
      </c>
      <c r="O49" s="34">
        <f t="shared" si="110"/>
        <v>30</v>
      </c>
      <c r="P49" s="34">
        <f t="shared" si="110"/>
        <v>21411</v>
      </c>
      <c r="S49" s="48"/>
      <c r="T49" s="60"/>
      <c r="U49" s="53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10"/>
      <c r="AG49" s="10"/>
      <c r="AJ49" s="48"/>
      <c r="AK49" s="60"/>
      <c r="AL49" s="53"/>
      <c r="AM49" s="34">
        <f>AM34</f>
        <v>11</v>
      </c>
      <c r="AN49" s="34">
        <f t="shared" ref="AN49:AX49" si="111">AN34</f>
        <v>6417</v>
      </c>
      <c r="AO49" s="34">
        <f t="shared" si="111"/>
        <v>0</v>
      </c>
      <c r="AP49" s="34">
        <f t="shared" si="111"/>
        <v>0</v>
      </c>
      <c r="AQ49" s="34">
        <f t="shared" si="111"/>
        <v>0</v>
      </c>
      <c r="AR49" s="34">
        <f t="shared" si="111"/>
        <v>0</v>
      </c>
      <c r="AS49" s="34">
        <f t="shared" si="111"/>
        <v>0</v>
      </c>
      <c r="AT49" s="34">
        <f t="shared" si="111"/>
        <v>0</v>
      </c>
      <c r="AU49" s="34">
        <f t="shared" si="111"/>
        <v>0</v>
      </c>
      <c r="AV49" s="34">
        <f t="shared" si="111"/>
        <v>0</v>
      </c>
      <c r="AW49" s="34">
        <f t="shared" si="111"/>
        <v>11</v>
      </c>
      <c r="AX49" s="34">
        <f t="shared" si="111"/>
        <v>6417</v>
      </c>
      <c r="BA49" s="48"/>
      <c r="BB49" s="60"/>
      <c r="BC49" s="53">
        <v>2022</v>
      </c>
      <c r="BD49" s="52">
        <f t="shared" si="60"/>
        <v>249</v>
      </c>
      <c r="BE49" s="52">
        <f t="shared" si="61"/>
        <v>381600</v>
      </c>
      <c r="BF49" s="52">
        <f t="shared" si="62"/>
        <v>0</v>
      </c>
      <c r="BG49" s="52">
        <f t="shared" si="63"/>
        <v>0</v>
      </c>
      <c r="BH49" s="52">
        <f t="shared" si="64"/>
        <v>0</v>
      </c>
      <c r="BI49" s="52">
        <f t="shared" si="65"/>
        <v>0</v>
      </c>
      <c r="BJ49" s="52">
        <f t="shared" si="66"/>
        <v>0</v>
      </c>
      <c r="BK49" s="52">
        <f t="shared" si="67"/>
        <v>0</v>
      </c>
      <c r="BL49" s="52">
        <f t="shared" si="68"/>
        <v>0</v>
      </c>
      <c r="BM49" s="52">
        <f t="shared" si="69"/>
        <v>0</v>
      </c>
      <c r="BN49" s="10">
        <f t="shared" si="70"/>
        <v>249</v>
      </c>
      <c r="BO49" s="10">
        <f t="shared" si="71"/>
        <v>381600</v>
      </c>
    </row>
    <row r="50" customHeight="1" spans="2:70">
      <c r="B50" s="56" t="s">
        <v>61</v>
      </c>
      <c r="C50" s="57"/>
      <c r="D50" s="58"/>
      <c r="E50" s="61">
        <f>SUM(E43:E49)</f>
        <v>293</v>
      </c>
      <c r="F50" s="61">
        <f t="shared" ref="F50:P50" si="112">SUM(F43:F49)</f>
        <v>427737</v>
      </c>
      <c r="G50" s="61">
        <f t="shared" si="112"/>
        <v>0</v>
      </c>
      <c r="H50" s="61">
        <f t="shared" si="112"/>
        <v>0</v>
      </c>
      <c r="I50" s="61">
        <f t="shared" si="112"/>
        <v>0</v>
      </c>
      <c r="J50" s="61">
        <f t="shared" si="112"/>
        <v>0</v>
      </c>
      <c r="K50" s="61">
        <f t="shared" si="112"/>
        <v>0</v>
      </c>
      <c r="L50" s="61">
        <f t="shared" si="112"/>
        <v>0</v>
      </c>
      <c r="M50" s="61">
        <f t="shared" si="112"/>
        <v>0</v>
      </c>
      <c r="N50" s="61">
        <f t="shared" si="112"/>
        <v>0</v>
      </c>
      <c r="O50" s="61">
        <f t="shared" si="112"/>
        <v>63</v>
      </c>
      <c r="P50" s="61">
        <f t="shared" si="112"/>
        <v>61131</v>
      </c>
      <c r="S50" s="56" t="s">
        <v>61</v>
      </c>
      <c r="T50" s="57"/>
      <c r="U50" s="58"/>
      <c r="V50" s="34">
        <f t="shared" ref="V50:AE50" si="113">V12+V20+V27+V35+V42</f>
        <v>1</v>
      </c>
      <c r="W50" s="34">
        <f t="shared" si="113"/>
        <v>8036</v>
      </c>
      <c r="X50" s="34">
        <f t="shared" si="113"/>
        <v>0</v>
      </c>
      <c r="Y50" s="34">
        <f t="shared" si="113"/>
        <v>0</v>
      </c>
      <c r="Z50" s="34">
        <f t="shared" si="113"/>
        <v>0</v>
      </c>
      <c r="AA50" s="34">
        <f t="shared" si="113"/>
        <v>0</v>
      </c>
      <c r="AB50" s="34">
        <f t="shared" si="113"/>
        <v>0</v>
      </c>
      <c r="AC50" s="34">
        <f t="shared" si="113"/>
        <v>0</v>
      </c>
      <c r="AD50" s="34">
        <f t="shared" si="113"/>
        <v>0</v>
      </c>
      <c r="AE50" s="34">
        <f t="shared" si="113"/>
        <v>0</v>
      </c>
      <c r="AF50" s="10">
        <f t="shared" si="84"/>
        <v>1</v>
      </c>
      <c r="AG50" s="10">
        <f t="shared" si="85"/>
        <v>8036</v>
      </c>
      <c r="AJ50" s="56" t="s">
        <v>61</v>
      </c>
      <c r="AK50" s="57"/>
      <c r="AL50" s="58"/>
      <c r="AM50" s="61">
        <f>SUM(AM43:AM49)</f>
        <v>18</v>
      </c>
      <c r="AN50" s="61">
        <f t="shared" ref="AN50:AX50" si="114">SUM(AN43:AN49)</f>
        <v>12047</v>
      </c>
      <c r="AO50" s="61">
        <f t="shared" si="114"/>
        <v>0</v>
      </c>
      <c r="AP50" s="61">
        <f t="shared" si="114"/>
        <v>0</v>
      </c>
      <c r="AQ50" s="61">
        <f t="shared" si="114"/>
        <v>0</v>
      </c>
      <c r="AR50" s="61">
        <f t="shared" si="114"/>
        <v>0</v>
      </c>
      <c r="AS50" s="61">
        <f t="shared" si="114"/>
        <v>0</v>
      </c>
      <c r="AT50" s="61">
        <f t="shared" si="114"/>
        <v>0</v>
      </c>
      <c r="AU50" s="61">
        <f t="shared" si="114"/>
        <v>0</v>
      </c>
      <c r="AV50" s="61">
        <f t="shared" si="114"/>
        <v>0</v>
      </c>
      <c r="AW50" s="61">
        <f t="shared" si="114"/>
        <v>18</v>
      </c>
      <c r="AX50" s="61">
        <f t="shared" si="114"/>
        <v>12047</v>
      </c>
      <c r="BA50" s="56" t="s">
        <v>61</v>
      </c>
      <c r="BB50" s="57"/>
      <c r="BC50" s="58"/>
      <c r="BD50" s="52">
        <f t="shared" si="60"/>
        <v>276</v>
      </c>
      <c r="BE50" s="52">
        <f t="shared" si="61"/>
        <v>423726</v>
      </c>
      <c r="BF50" s="52">
        <f t="shared" si="62"/>
        <v>0</v>
      </c>
      <c r="BG50" s="52">
        <f t="shared" si="63"/>
        <v>0</v>
      </c>
      <c r="BH50" s="52">
        <f t="shared" si="64"/>
        <v>0</v>
      </c>
      <c r="BI50" s="52">
        <f t="shared" si="65"/>
        <v>0</v>
      </c>
      <c r="BJ50" s="52">
        <f t="shared" si="66"/>
        <v>0</v>
      </c>
      <c r="BK50" s="52">
        <f t="shared" si="67"/>
        <v>0</v>
      </c>
      <c r="BL50" s="52">
        <f t="shared" si="68"/>
        <v>0</v>
      </c>
      <c r="BM50" s="52">
        <f t="shared" si="69"/>
        <v>0</v>
      </c>
      <c r="BN50" s="10">
        <f t="shared" si="70"/>
        <v>276</v>
      </c>
      <c r="BO50" s="10">
        <f t="shared" si="71"/>
        <v>423726</v>
      </c>
      <c r="BP50">
        <v>31</v>
      </c>
      <c r="BQ50">
        <v>34632</v>
      </c>
      <c r="BR50" s="72"/>
    </row>
    <row r="51" s="41" customFormat="1" customHeight="1" spans="2:67">
      <c r="B51" s="11"/>
      <c r="C51" s="36"/>
      <c r="D51" s="9"/>
      <c r="E51" s="10"/>
      <c r="F51" s="10"/>
      <c r="G51" s="10"/>
      <c r="H51" s="10"/>
      <c r="I51" s="48"/>
      <c r="J51" s="49"/>
      <c r="K51" s="48"/>
      <c r="L51" s="49"/>
      <c r="M51" s="48"/>
      <c r="N51" s="49"/>
      <c r="O51" s="10"/>
      <c r="P51" s="10"/>
      <c r="S51" s="11"/>
      <c r="T51" s="36"/>
      <c r="U51" s="9"/>
      <c r="V51" s="10"/>
      <c r="W51" s="10"/>
      <c r="X51" s="10"/>
      <c r="Y51" s="10"/>
      <c r="Z51" s="48"/>
      <c r="AA51" s="49"/>
      <c r="AB51" s="48"/>
      <c r="AC51" s="49"/>
      <c r="AD51" s="48"/>
      <c r="AE51" s="49"/>
      <c r="AF51" s="10"/>
      <c r="AG51" s="10"/>
      <c r="AJ51" s="11"/>
      <c r="AK51" s="36"/>
      <c r="AL51" s="9"/>
      <c r="AM51" s="10"/>
      <c r="AN51" s="10"/>
      <c r="AO51" s="10"/>
      <c r="AP51" s="10"/>
      <c r="AQ51" s="48"/>
      <c r="AR51" s="49"/>
      <c r="AS51" s="48"/>
      <c r="AT51" s="49"/>
      <c r="AU51" s="48"/>
      <c r="AV51" s="49"/>
      <c r="AW51" s="10"/>
      <c r="AX51" s="10"/>
      <c r="BA51" s="11"/>
      <c r="BB51" s="36"/>
      <c r="BC51" s="9"/>
      <c r="BD51" s="10"/>
      <c r="BE51" s="10"/>
      <c r="BF51" s="10"/>
      <c r="BG51" s="10"/>
      <c r="BH51" s="48"/>
      <c r="BI51" s="49"/>
      <c r="BJ51" s="48"/>
      <c r="BK51" s="49"/>
      <c r="BL51" s="48"/>
      <c r="BM51" s="49"/>
      <c r="BN51" s="10"/>
      <c r="BO51" s="10"/>
    </row>
    <row r="52" s="41" customFormat="1" ht="21" spans="2:67">
      <c r="B52" s="450" t="s">
        <v>1025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S52" s="450" t="s">
        <v>1025</v>
      </c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J52" s="450" t="s">
        <v>1025</v>
      </c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BA52" s="450" t="s">
        <v>1025</v>
      </c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</row>
    <row r="53" ht="21" spans="2:67">
      <c r="B53" s="46" t="s">
        <v>55</v>
      </c>
      <c r="C53" s="47"/>
      <c r="D53" s="9" t="s">
        <v>4</v>
      </c>
      <c r="E53" s="10" t="s">
        <v>9</v>
      </c>
      <c r="F53" s="10"/>
      <c r="G53" s="50" t="s">
        <v>1023</v>
      </c>
      <c r="H53" s="51"/>
      <c r="I53" s="11" t="s">
        <v>23</v>
      </c>
      <c r="J53" s="36"/>
      <c r="K53" s="11" t="s">
        <v>30</v>
      </c>
      <c r="L53" s="36"/>
      <c r="M53" s="11" t="s">
        <v>35</v>
      </c>
      <c r="N53" s="36"/>
      <c r="O53" s="9" t="s">
        <v>61</v>
      </c>
      <c r="P53" s="9"/>
      <c r="S53" s="56" t="s">
        <v>55</v>
      </c>
      <c r="T53" s="58"/>
      <c r="U53" s="9"/>
      <c r="V53" s="10" t="s">
        <v>9</v>
      </c>
      <c r="W53" s="10"/>
      <c r="X53" s="50" t="s">
        <v>1023</v>
      </c>
      <c r="Y53" s="51"/>
      <c r="Z53" s="11" t="s">
        <v>23</v>
      </c>
      <c r="AA53" s="36"/>
      <c r="AB53" s="11" t="s">
        <v>30</v>
      </c>
      <c r="AC53" s="36"/>
      <c r="AD53" s="11" t="s">
        <v>35</v>
      </c>
      <c r="AE53" s="36"/>
      <c r="AF53" s="9" t="s">
        <v>61</v>
      </c>
      <c r="AG53" s="9"/>
      <c r="AJ53" s="56" t="s">
        <v>55</v>
      </c>
      <c r="AK53" s="58"/>
      <c r="AL53" s="9"/>
      <c r="AM53" s="10" t="s">
        <v>9</v>
      </c>
      <c r="AN53" s="10"/>
      <c r="AO53" s="50" t="s">
        <v>1023</v>
      </c>
      <c r="AP53" s="51"/>
      <c r="AQ53" s="11" t="s">
        <v>23</v>
      </c>
      <c r="AR53" s="36"/>
      <c r="AS53" s="11" t="s">
        <v>30</v>
      </c>
      <c r="AT53" s="36"/>
      <c r="AU53" s="11" t="s">
        <v>35</v>
      </c>
      <c r="AV53" s="36"/>
      <c r="AW53" s="9" t="s">
        <v>61</v>
      </c>
      <c r="AX53" s="9"/>
      <c r="BA53" s="56" t="s">
        <v>55</v>
      </c>
      <c r="BB53" s="58"/>
      <c r="BC53" s="9"/>
      <c r="BD53" s="10" t="s">
        <v>9</v>
      </c>
      <c r="BE53" s="10"/>
      <c r="BF53" s="50" t="s">
        <v>1023</v>
      </c>
      <c r="BG53" s="51"/>
      <c r="BH53" s="11" t="s">
        <v>23</v>
      </c>
      <c r="BI53" s="36"/>
      <c r="BJ53" s="11" t="s">
        <v>30</v>
      </c>
      <c r="BK53" s="36"/>
      <c r="BL53" s="11" t="s">
        <v>35</v>
      </c>
      <c r="BM53" s="36"/>
      <c r="BN53" s="9" t="s">
        <v>61</v>
      </c>
      <c r="BO53" s="9"/>
    </row>
    <row r="54" customHeight="1" spans="2:67">
      <c r="B54" s="52">
        <v>1</v>
      </c>
      <c r="C54" s="34" t="s">
        <v>638</v>
      </c>
      <c r="D54" s="53">
        <v>2016</v>
      </c>
      <c r="E54" s="52">
        <v>0</v>
      </c>
      <c r="F54" s="34">
        <v>0</v>
      </c>
      <c r="G54" s="52">
        <v>0</v>
      </c>
      <c r="H54" s="34">
        <v>0</v>
      </c>
      <c r="I54" s="52">
        <v>0</v>
      </c>
      <c r="J54" s="34">
        <v>0</v>
      </c>
      <c r="K54" s="52">
        <v>0</v>
      </c>
      <c r="L54" s="34">
        <v>0</v>
      </c>
      <c r="M54" s="34">
        <v>0</v>
      </c>
      <c r="N54" s="34">
        <v>0</v>
      </c>
      <c r="O54" s="10">
        <v>0</v>
      </c>
      <c r="P54" s="10">
        <v>0</v>
      </c>
      <c r="S54" s="52">
        <v>1</v>
      </c>
      <c r="T54" s="34" t="s">
        <v>638</v>
      </c>
      <c r="U54" s="53">
        <v>2016</v>
      </c>
      <c r="V54" s="34"/>
      <c r="W54" s="34"/>
      <c r="X54" s="52"/>
      <c r="Y54" s="34"/>
      <c r="Z54" s="52"/>
      <c r="AA54" s="34"/>
      <c r="AB54" s="52"/>
      <c r="AC54" s="34"/>
      <c r="AD54" s="34"/>
      <c r="AE54" s="52"/>
      <c r="AF54" s="10">
        <f t="shared" ref="AF54:AF85" si="115">V54+X54+Z54+AB54+AD54</f>
        <v>0</v>
      </c>
      <c r="AG54" s="10">
        <f t="shared" ref="AG54:AG85" si="116">W54+Y54+AA54+AC54+AE54</f>
        <v>0</v>
      </c>
      <c r="AJ54" s="52">
        <v>1</v>
      </c>
      <c r="AK54" s="34" t="s">
        <v>638</v>
      </c>
      <c r="AL54" s="53">
        <v>2016</v>
      </c>
      <c r="AM54" s="52">
        <v>0</v>
      </c>
      <c r="AN54" s="34">
        <v>0</v>
      </c>
      <c r="AO54" s="52">
        <v>0</v>
      </c>
      <c r="AP54" s="34">
        <v>0</v>
      </c>
      <c r="AQ54" s="52">
        <v>0</v>
      </c>
      <c r="AR54" s="34">
        <v>0</v>
      </c>
      <c r="AS54" s="52">
        <v>0</v>
      </c>
      <c r="AT54" s="34">
        <v>0</v>
      </c>
      <c r="AU54" s="52">
        <v>0</v>
      </c>
      <c r="AV54" s="34">
        <v>0</v>
      </c>
      <c r="AW54" s="10">
        <f t="shared" ref="AW54:AW59" si="117">AM54+AO54+AQ54+AS54+AU54</f>
        <v>0</v>
      </c>
      <c r="AX54" s="10">
        <f t="shared" ref="AX54:AX59" si="118">AN54+AP54+AR54+AT54+AV54</f>
        <v>0</v>
      </c>
      <c r="BA54" s="52">
        <v>1</v>
      </c>
      <c r="BB54" s="34" t="s">
        <v>638</v>
      </c>
      <c r="BC54" s="53">
        <v>2016</v>
      </c>
      <c r="BD54" s="52">
        <f t="shared" ref="BD54:BD99" si="119">E54+V54-AM54</f>
        <v>0</v>
      </c>
      <c r="BE54" s="52">
        <f t="shared" ref="BE54:BE99" si="120">F54+W54-AN54</f>
        <v>0</v>
      </c>
      <c r="BF54" s="52">
        <f t="shared" ref="BF54:BF99" si="121">G54+X54-AO54</f>
        <v>0</v>
      </c>
      <c r="BG54" s="52">
        <f t="shared" ref="BG54:BG99" si="122">H54+Y54-AP54</f>
        <v>0</v>
      </c>
      <c r="BH54" s="52">
        <f t="shared" ref="BH54:BH99" si="123">I54+Z54-AQ54</f>
        <v>0</v>
      </c>
      <c r="BI54" s="52">
        <f t="shared" ref="BI54:BI99" si="124">J54+AA54-AR54</f>
        <v>0</v>
      </c>
      <c r="BJ54" s="52">
        <f t="shared" ref="BJ54:BJ99" si="125">K54+AB54-AS54</f>
        <v>0</v>
      </c>
      <c r="BK54" s="52">
        <f t="shared" ref="BK54:BK99" si="126">L54+AC54-AT54</f>
        <v>0</v>
      </c>
      <c r="BL54" s="52">
        <f t="shared" ref="BL54:BL99" si="127">M54+AD54-AU54</f>
        <v>0</v>
      </c>
      <c r="BM54" s="52">
        <f t="shared" ref="BM54:BM99" si="128">N54+AE54-AV54</f>
        <v>0</v>
      </c>
      <c r="BN54" s="10">
        <f t="shared" ref="BN54:BN99" si="129">BD54+BF54+BH54+BJ54+BL54</f>
        <v>0</v>
      </c>
      <c r="BO54" s="10">
        <f t="shared" ref="BO54:BO99" si="130">BE54+BG54+BI54+BK54+BM54</f>
        <v>0</v>
      </c>
    </row>
    <row r="55" customHeight="1" spans="2:67">
      <c r="B55" s="52"/>
      <c r="C55" s="34"/>
      <c r="D55" s="53">
        <v>2017</v>
      </c>
      <c r="E55" s="52">
        <v>0</v>
      </c>
      <c r="F55" s="34">
        <v>0</v>
      </c>
      <c r="G55" s="52">
        <v>0</v>
      </c>
      <c r="H55" s="34">
        <v>0</v>
      </c>
      <c r="I55" s="52">
        <v>0</v>
      </c>
      <c r="J55" s="34">
        <v>0</v>
      </c>
      <c r="K55" s="52">
        <v>0</v>
      </c>
      <c r="L55" s="34">
        <v>0</v>
      </c>
      <c r="M55" s="34">
        <v>0</v>
      </c>
      <c r="N55" s="34">
        <v>0</v>
      </c>
      <c r="O55" s="10">
        <v>0</v>
      </c>
      <c r="P55" s="10">
        <v>0</v>
      </c>
      <c r="S55" s="52"/>
      <c r="T55" s="34"/>
      <c r="U55" s="53">
        <v>2017</v>
      </c>
      <c r="V55" s="34"/>
      <c r="W55" s="34"/>
      <c r="X55" s="52"/>
      <c r="Y55" s="34"/>
      <c r="Z55" s="52"/>
      <c r="AA55" s="34"/>
      <c r="AB55" s="52"/>
      <c r="AC55" s="34"/>
      <c r="AD55" s="34"/>
      <c r="AE55" s="52"/>
      <c r="AF55" s="10">
        <f t="shared" si="115"/>
        <v>0</v>
      </c>
      <c r="AG55" s="10">
        <f t="shared" si="116"/>
        <v>0</v>
      </c>
      <c r="AJ55" s="52"/>
      <c r="AK55" s="34"/>
      <c r="AL55" s="53">
        <v>2017</v>
      </c>
      <c r="AM55" s="52">
        <v>0</v>
      </c>
      <c r="AN55" s="34">
        <v>0</v>
      </c>
      <c r="AO55" s="52">
        <v>0</v>
      </c>
      <c r="AP55" s="34">
        <v>0</v>
      </c>
      <c r="AQ55" s="52">
        <v>0</v>
      </c>
      <c r="AR55" s="34">
        <v>0</v>
      </c>
      <c r="AS55" s="52">
        <v>0</v>
      </c>
      <c r="AT55" s="34">
        <v>0</v>
      </c>
      <c r="AU55" s="52">
        <v>0</v>
      </c>
      <c r="AV55" s="34">
        <v>0</v>
      </c>
      <c r="AW55" s="10">
        <f t="shared" si="117"/>
        <v>0</v>
      </c>
      <c r="AX55" s="10">
        <f t="shared" si="118"/>
        <v>0</v>
      </c>
      <c r="BA55" s="52"/>
      <c r="BB55" s="34"/>
      <c r="BC55" s="53">
        <v>2017</v>
      </c>
      <c r="BD55" s="52">
        <f t="shared" si="119"/>
        <v>0</v>
      </c>
      <c r="BE55" s="52">
        <f t="shared" si="120"/>
        <v>0</v>
      </c>
      <c r="BF55" s="52">
        <f t="shared" si="121"/>
        <v>0</v>
      </c>
      <c r="BG55" s="52">
        <f t="shared" si="122"/>
        <v>0</v>
      </c>
      <c r="BH55" s="52">
        <f t="shared" si="123"/>
        <v>0</v>
      </c>
      <c r="BI55" s="52">
        <f t="shared" si="124"/>
        <v>0</v>
      </c>
      <c r="BJ55" s="52">
        <f t="shared" si="125"/>
        <v>0</v>
      </c>
      <c r="BK55" s="52">
        <f t="shared" si="126"/>
        <v>0</v>
      </c>
      <c r="BL55" s="52">
        <f t="shared" si="127"/>
        <v>0</v>
      </c>
      <c r="BM55" s="52">
        <f t="shared" si="128"/>
        <v>0</v>
      </c>
      <c r="BN55" s="10">
        <f t="shared" si="129"/>
        <v>0</v>
      </c>
      <c r="BO55" s="10">
        <f t="shared" si="130"/>
        <v>0</v>
      </c>
    </row>
    <row r="56" customHeight="1" spans="2:67">
      <c r="B56" s="52"/>
      <c r="C56" s="34"/>
      <c r="D56" s="53">
        <v>2018</v>
      </c>
      <c r="E56" s="52">
        <v>0</v>
      </c>
      <c r="F56" s="34">
        <v>0</v>
      </c>
      <c r="G56" s="52">
        <v>0</v>
      </c>
      <c r="H56" s="34">
        <v>0</v>
      </c>
      <c r="I56" s="52">
        <v>0</v>
      </c>
      <c r="J56" s="34">
        <v>0</v>
      </c>
      <c r="K56" s="52">
        <v>0</v>
      </c>
      <c r="L56" s="34">
        <v>0</v>
      </c>
      <c r="M56" s="34">
        <v>0</v>
      </c>
      <c r="N56" s="34">
        <v>0</v>
      </c>
      <c r="O56" s="10">
        <v>0</v>
      </c>
      <c r="P56" s="10">
        <v>0</v>
      </c>
      <c r="S56" s="52"/>
      <c r="T56" s="34"/>
      <c r="U56" s="53">
        <v>2018</v>
      </c>
      <c r="V56" s="34"/>
      <c r="W56" s="34"/>
      <c r="X56" s="52"/>
      <c r="Y56" s="34"/>
      <c r="Z56" s="52"/>
      <c r="AA56" s="34"/>
      <c r="AB56" s="52"/>
      <c r="AC56" s="34"/>
      <c r="AD56" s="34"/>
      <c r="AE56" s="52"/>
      <c r="AF56" s="10">
        <f t="shared" si="115"/>
        <v>0</v>
      </c>
      <c r="AG56" s="10">
        <f t="shared" si="116"/>
        <v>0</v>
      </c>
      <c r="AJ56" s="52"/>
      <c r="AK56" s="34"/>
      <c r="AL56" s="53">
        <v>2018</v>
      </c>
      <c r="AM56" s="52">
        <v>0</v>
      </c>
      <c r="AN56" s="34">
        <v>0</v>
      </c>
      <c r="AO56" s="52">
        <v>0</v>
      </c>
      <c r="AP56" s="34">
        <v>0</v>
      </c>
      <c r="AQ56" s="52">
        <v>0</v>
      </c>
      <c r="AR56" s="34">
        <v>0</v>
      </c>
      <c r="AS56" s="52">
        <v>0</v>
      </c>
      <c r="AT56" s="34">
        <v>0</v>
      </c>
      <c r="AU56" s="52">
        <v>0</v>
      </c>
      <c r="AV56" s="34">
        <v>0</v>
      </c>
      <c r="AW56" s="10">
        <f t="shared" si="117"/>
        <v>0</v>
      </c>
      <c r="AX56" s="10">
        <f t="shared" si="118"/>
        <v>0</v>
      </c>
      <c r="BA56" s="52"/>
      <c r="BB56" s="34"/>
      <c r="BC56" s="53">
        <v>2018</v>
      </c>
      <c r="BD56" s="52">
        <f t="shared" si="119"/>
        <v>0</v>
      </c>
      <c r="BE56" s="52">
        <f t="shared" si="120"/>
        <v>0</v>
      </c>
      <c r="BF56" s="52">
        <f t="shared" si="121"/>
        <v>0</v>
      </c>
      <c r="BG56" s="52">
        <f t="shared" si="122"/>
        <v>0</v>
      </c>
      <c r="BH56" s="52">
        <f t="shared" si="123"/>
        <v>0</v>
      </c>
      <c r="BI56" s="52">
        <f t="shared" si="124"/>
        <v>0</v>
      </c>
      <c r="BJ56" s="52">
        <f t="shared" si="125"/>
        <v>0</v>
      </c>
      <c r="BK56" s="52">
        <f t="shared" si="126"/>
        <v>0</v>
      </c>
      <c r="BL56" s="52">
        <f t="shared" si="127"/>
        <v>0</v>
      </c>
      <c r="BM56" s="52">
        <f t="shared" si="128"/>
        <v>0</v>
      </c>
      <c r="BN56" s="10">
        <f t="shared" si="129"/>
        <v>0</v>
      </c>
      <c r="BO56" s="10">
        <f t="shared" si="130"/>
        <v>0</v>
      </c>
    </row>
    <row r="57" customHeight="1" spans="2:67">
      <c r="B57" s="52"/>
      <c r="C57" s="34"/>
      <c r="D57" s="53">
        <v>2019</v>
      </c>
      <c r="E57" s="52">
        <v>0</v>
      </c>
      <c r="F57" s="34">
        <v>0</v>
      </c>
      <c r="G57" s="52">
        <v>0</v>
      </c>
      <c r="H57" s="34">
        <v>0</v>
      </c>
      <c r="I57" s="52">
        <v>0</v>
      </c>
      <c r="J57" s="34">
        <v>0</v>
      </c>
      <c r="K57" s="52">
        <v>0</v>
      </c>
      <c r="L57" s="34">
        <v>0</v>
      </c>
      <c r="M57" s="34">
        <v>0</v>
      </c>
      <c r="N57" s="34">
        <v>0</v>
      </c>
      <c r="O57" s="10">
        <v>0</v>
      </c>
      <c r="P57" s="10">
        <v>0</v>
      </c>
      <c r="S57" s="52"/>
      <c r="T57" s="34"/>
      <c r="U57" s="53">
        <v>2019</v>
      </c>
      <c r="V57" s="52"/>
      <c r="W57" s="34"/>
      <c r="X57" s="52"/>
      <c r="Y57" s="34"/>
      <c r="Z57" s="52"/>
      <c r="AA57" s="34"/>
      <c r="AB57" s="52"/>
      <c r="AC57" s="34"/>
      <c r="AD57" s="34"/>
      <c r="AE57" s="34"/>
      <c r="AF57" s="10">
        <f t="shared" si="115"/>
        <v>0</v>
      </c>
      <c r="AG57" s="10">
        <f t="shared" si="116"/>
        <v>0</v>
      </c>
      <c r="AJ57" s="52"/>
      <c r="AK57" s="34"/>
      <c r="AL57" s="53">
        <v>2019</v>
      </c>
      <c r="AM57" s="52">
        <v>0</v>
      </c>
      <c r="AN57" s="34">
        <v>0</v>
      </c>
      <c r="AO57" s="52">
        <v>0</v>
      </c>
      <c r="AP57" s="34">
        <v>0</v>
      </c>
      <c r="AQ57" s="52">
        <v>0</v>
      </c>
      <c r="AR57" s="34">
        <v>0</v>
      </c>
      <c r="AS57" s="52">
        <v>0</v>
      </c>
      <c r="AT57" s="34">
        <v>0</v>
      </c>
      <c r="AU57" s="52">
        <v>0</v>
      </c>
      <c r="AV57" s="34">
        <v>0</v>
      </c>
      <c r="AW57" s="10">
        <f t="shared" si="117"/>
        <v>0</v>
      </c>
      <c r="AX57" s="10">
        <f t="shared" si="118"/>
        <v>0</v>
      </c>
      <c r="BA57" s="52"/>
      <c r="BB57" s="34"/>
      <c r="BC57" s="53">
        <v>2019</v>
      </c>
      <c r="BD57" s="52">
        <f t="shared" si="119"/>
        <v>0</v>
      </c>
      <c r="BE57" s="52">
        <f t="shared" si="120"/>
        <v>0</v>
      </c>
      <c r="BF57" s="52">
        <f t="shared" si="121"/>
        <v>0</v>
      </c>
      <c r="BG57" s="52">
        <f t="shared" si="122"/>
        <v>0</v>
      </c>
      <c r="BH57" s="52">
        <f t="shared" si="123"/>
        <v>0</v>
      </c>
      <c r="BI57" s="52">
        <f t="shared" si="124"/>
        <v>0</v>
      </c>
      <c r="BJ57" s="52">
        <f t="shared" si="125"/>
        <v>0</v>
      </c>
      <c r="BK57" s="52">
        <f t="shared" si="126"/>
        <v>0</v>
      </c>
      <c r="BL57" s="52">
        <f t="shared" si="127"/>
        <v>0</v>
      </c>
      <c r="BM57" s="52">
        <f t="shared" si="128"/>
        <v>0</v>
      </c>
      <c r="BN57" s="10">
        <f t="shared" si="129"/>
        <v>0</v>
      </c>
      <c r="BO57" s="10">
        <f t="shared" si="130"/>
        <v>0</v>
      </c>
    </row>
    <row r="58" ht="18.75" spans="2:71">
      <c r="B58" s="52"/>
      <c r="C58" s="34"/>
      <c r="D58" s="53">
        <v>2020</v>
      </c>
      <c r="E58" s="52">
        <v>0</v>
      </c>
      <c r="F58" s="34">
        <v>0</v>
      </c>
      <c r="G58" s="52">
        <v>0</v>
      </c>
      <c r="H58" s="34">
        <v>0</v>
      </c>
      <c r="I58" s="52">
        <v>0</v>
      </c>
      <c r="J58" s="34">
        <v>0</v>
      </c>
      <c r="K58" s="52">
        <v>0</v>
      </c>
      <c r="L58" s="34">
        <v>0</v>
      </c>
      <c r="M58" s="34">
        <v>0</v>
      </c>
      <c r="N58" s="34">
        <v>0</v>
      </c>
      <c r="O58" s="10">
        <v>0</v>
      </c>
      <c r="P58" s="10">
        <v>0</v>
      </c>
      <c r="S58" s="52"/>
      <c r="T58" s="34"/>
      <c r="U58" s="53">
        <v>2020</v>
      </c>
      <c r="V58" s="52"/>
      <c r="W58" s="34"/>
      <c r="X58" s="52"/>
      <c r="Y58" s="34"/>
      <c r="Z58" s="52"/>
      <c r="AA58" s="34"/>
      <c r="AB58" s="52"/>
      <c r="AC58" s="34"/>
      <c r="AD58" s="34"/>
      <c r="AE58" s="34"/>
      <c r="AF58" s="10">
        <f t="shared" si="115"/>
        <v>0</v>
      </c>
      <c r="AG58" s="10">
        <f t="shared" si="116"/>
        <v>0</v>
      </c>
      <c r="AJ58" s="52"/>
      <c r="AK58" s="34"/>
      <c r="AL58" s="53">
        <v>2020</v>
      </c>
      <c r="AM58" s="52">
        <v>0</v>
      </c>
      <c r="AN58" s="34">
        <v>0</v>
      </c>
      <c r="AO58" s="52">
        <v>0</v>
      </c>
      <c r="AP58" s="34">
        <v>0</v>
      </c>
      <c r="AQ58" s="52">
        <v>0</v>
      </c>
      <c r="AR58" s="34">
        <v>0</v>
      </c>
      <c r="AS58" s="52">
        <v>0</v>
      </c>
      <c r="AT58" s="34">
        <v>0</v>
      </c>
      <c r="AU58" s="52">
        <v>0</v>
      </c>
      <c r="AV58" s="34">
        <v>0</v>
      </c>
      <c r="AW58" s="10">
        <f t="shared" si="117"/>
        <v>0</v>
      </c>
      <c r="AX58" s="10">
        <f t="shared" si="118"/>
        <v>0</v>
      </c>
      <c r="BA58" s="52"/>
      <c r="BB58" s="34"/>
      <c r="BC58" s="53">
        <v>2020</v>
      </c>
      <c r="BD58" s="52">
        <f t="shared" si="119"/>
        <v>0</v>
      </c>
      <c r="BE58" s="52">
        <f t="shared" si="120"/>
        <v>0</v>
      </c>
      <c r="BF58" s="52">
        <f t="shared" si="121"/>
        <v>0</v>
      </c>
      <c r="BG58" s="52">
        <f t="shared" si="122"/>
        <v>0</v>
      </c>
      <c r="BH58" s="52">
        <f t="shared" si="123"/>
        <v>0</v>
      </c>
      <c r="BI58" s="52">
        <f t="shared" si="124"/>
        <v>0</v>
      </c>
      <c r="BJ58" s="52">
        <f t="shared" si="125"/>
        <v>0</v>
      </c>
      <c r="BK58" s="52">
        <f t="shared" si="126"/>
        <v>0</v>
      </c>
      <c r="BL58" s="52">
        <f t="shared" si="127"/>
        <v>0</v>
      </c>
      <c r="BM58" s="52">
        <f t="shared" si="128"/>
        <v>0</v>
      </c>
      <c r="BN58" s="10">
        <f t="shared" si="129"/>
        <v>0</v>
      </c>
      <c r="BO58" s="10">
        <f t="shared" si="130"/>
        <v>0</v>
      </c>
      <c r="BR58" s="72"/>
      <c r="BS58" s="72"/>
    </row>
    <row r="59" ht="18.75" spans="2:71">
      <c r="B59" s="52"/>
      <c r="C59" s="34"/>
      <c r="D59" s="53">
        <v>2021</v>
      </c>
      <c r="E59" s="52">
        <v>0</v>
      </c>
      <c r="F59" s="34">
        <v>0</v>
      </c>
      <c r="G59" s="52">
        <v>0</v>
      </c>
      <c r="H59" s="34">
        <v>0</v>
      </c>
      <c r="I59" s="52">
        <v>0</v>
      </c>
      <c r="J59" s="34">
        <v>0</v>
      </c>
      <c r="K59" s="52">
        <v>0</v>
      </c>
      <c r="L59" s="34">
        <v>0</v>
      </c>
      <c r="M59" s="34">
        <v>0</v>
      </c>
      <c r="N59" s="34">
        <v>0</v>
      </c>
      <c r="O59" s="10">
        <v>0</v>
      </c>
      <c r="P59" s="10">
        <v>0</v>
      </c>
      <c r="S59" s="52"/>
      <c r="T59" s="34"/>
      <c r="U59" s="53">
        <v>2021</v>
      </c>
      <c r="V59" s="52">
        <v>1</v>
      </c>
      <c r="W59" s="34">
        <v>118724</v>
      </c>
      <c r="X59" s="52"/>
      <c r="Y59" s="34"/>
      <c r="Z59" s="52"/>
      <c r="AA59" s="34"/>
      <c r="AB59" s="52"/>
      <c r="AC59" s="34"/>
      <c r="AD59" s="34"/>
      <c r="AE59" s="34"/>
      <c r="AF59" s="10"/>
      <c r="AG59" s="10"/>
      <c r="AJ59" s="52"/>
      <c r="AK59" s="34"/>
      <c r="AL59" s="53">
        <v>2021</v>
      </c>
      <c r="AM59" s="52">
        <v>0</v>
      </c>
      <c r="AN59" s="34">
        <v>0</v>
      </c>
      <c r="AO59" s="52">
        <v>0</v>
      </c>
      <c r="AP59" s="34">
        <v>0</v>
      </c>
      <c r="AQ59" s="52">
        <v>0</v>
      </c>
      <c r="AR59" s="34">
        <v>0</v>
      </c>
      <c r="AS59" s="52">
        <v>0</v>
      </c>
      <c r="AT59" s="34">
        <v>0</v>
      </c>
      <c r="AU59" s="52">
        <v>0</v>
      </c>
      <c r="AV59" s="34">
        <v>0</v>
      </c>
      <c r="AW59" s="10">
        <f t="shared" si="117"/>
        <v>0</v>
      </c>
      <c r="AX59" s="10">
        <f t="shared" si="118"/>
        <v>0</v>
      </c>
      <c r="BA59" s="52"/>
      <c r="BB59" s="34"/>
      <c r="BC59" s="53">
        <v>2021</v>
      </c>
      <c r="BD59" s="52">
        <f t="shared" si="119"/>
        <v>1</v>
      </c>
      <c r="BE59" s="52">
        <f t="shared" si="120"/>
        <v>118724</v>
      </c>
      <c r="BF59" s="52">
        <f t="shared" si="121"/>
        <v>0</v>
      </c>
      <c r="BG59" s="52">
        <f t="shared" si="122"/>
        <v>0</v>
      </c>
      <c r="BH59" s="52">
        <f t="shared" si="123"/>
        <v>0</v>
      </c>
      <c r="BI59" s="52">
        <f t="shared" si="124"/>
        <v>0</v>
      </c>
      <c r="BJ59" s="52">
        <f t="shared" si="125"/>
        <v>0</v>
      </c>
      <c r="BK59" s="52">
        <f t="shared" si="126"/>
        <v>0</v>
      </c>
      <c r="BL59" s="52">
        <f t="shared" si="127"/>
        <v>0</v>
      </c>
      <c r="BM59" s="52">
        <f t="shared" si="128"/>
        <v>0</v>
      </c>
      <c r="BN59" s="10">
        <f t="shared" si="129"/>
        <v>1</v>
      </c>
      <c r="BO59" s="10">
        <f t="shared" si="130"/>
        <v>118724</v>
      </c>
      <c r="BR59" s="72"/>
      <c r="BS59" s="72"/>
    </row>
    <row r="60" ht="18.75" spans="2:71">
      <c r="B60" s="54"/>
      <c r="C60" s="55"/>
      <c r="D60" s="53">
        <v>2022</v>
      </c>
      <c r="E60" s="52">
        <v>4</v>
      </c>
      <c r="F60" s="34">
        <v>18932</v>
      </c>
      <c r="G60" s="52"/>
      <c r="H60" s="34"/>
      <c r="I60" s="52"/>
      <c r="J60" s="34"/>
      <c r="K60" s="52"/>
      <c r="L60" s="34"/>
      <c r="M60" s="34"/>
      <c r="N60" s="34"/>
      <c r="O60" s="10"/>
      <c r="P60" s="10"/>
      <c r="S60" s="54"/>
      <c r="T60" s="55"/>
      <c r="U60" s="53"/>
      <c r="V60" s="52"/>
      <c r="W60" s="34"/>
      <c r="X60" s="52"/>
      <c r="Y60" s="34"/>
      <c r="Z60" s="52"/>
      <c r="AA60" s="34"/>
      <c r="AB60" s="52"/>
      <c r="AC60" s="34"/>
      <c r="AD60" s="34"/>
      <c r="AE60" s="34"/>
      <c r="AF60" s="10"/>
      <c r="AG60" s="10"/>
      <c r="AJ60" s="54"/>
      <c r="AK60" s="55"/>
      <c r="AL60" s="53"/>
      <c r="AM60" s="52">
        <v>3</v>
      </c>
      <c r="AN60" s="34">
        <v>14422.9789133333</v>
      </c>
      <c r="AO60" s="52"/>
      <c r="AP60" s="34"/>
      <c r="AQ60" s="52"/>
      <c r="AR60" s="34"/>
      <c r="AS60" s="52"/>
      <c r="AT60" s="34"/>
      <c r="AU60" s="52"/>
      <c r="AV60" s="34"/>
      <c r="AW60" s="10"/>
      <c r="AX60" s="10"/>
      <c r="BA60" s="54"/>
      <c r="BB60" s="55"/>
      <c r="BC60" s="53"/>
      <c r="BD60" s="52">
        <f t="shared" si="119"/>
        <v>1</v>
      </c>
      <c r="BE60" s="52">
        <f t="shared" si="120"/>
        <v>4509.02108666667</v>
      </c>
      <c r="BF60" s="52">
        <f t="shared" si="121"/>
        <v>0</v>
      </c>
      <c r="BG60" s="52">
        <f t="shared" si="122"/>
        <v>0</v>
      </c>
      <c r="BH60" s="52">
        <f t="shared" si="123"/>
        <v>0</v>
      </c>
      <c r="BI60" s="52">
        <f t="shared" si="124"/>
        <v>0</v>
      </c>
      <c r="BJ60" s="52">
        <f t="shared" si="125"/>
        <v>0</v>
      </c>
      <c r="BK60" s="52">
        <f t="shared" si="126"/>
        <v>0</v>
      </c>
      <c r="BL60" s="52">
        <f t="shared" si="127"/>
        <v>0</v>
      </c>
      <c r="BM60" s="52">
        <f t="shared" si="128"/>
        <v>0</v>
      </c>
      <c r="BN60" s="10">
        <f t="shared" si="129"/>
        <v>1</v>
      </c>
      <c r="BO60" s="10">
        <f t="shared" si="130"/>
        <v>4509.02108666667</v>
      </c>
      <c r="BR60" s="72"/>
      <c r="BS60" s="72"/>
    </row>
    <row r="61" customHeight="1" spans="2:67">
      <c r="B61" s="56" t="s">
        <v>61</v>
      </c>
      <c r="C61" s="57"/>
      <c r="D61" s="58"/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S61" s="56" t="s">
        <v>61</v>
      </c>
      <c r="T61" s="57"/>
      <c r="U61" s="58"/>
      <c r="V61" s="59">
        <f>SUM(V54:V59)</f>
        <v>1</v>
      </c>
      <c r="W61" s="59">
        <f t="shared" ref="W61" si="131">SUM(W54:W59)</f>
        <v>118724</v>
      </c>
      <c r="X61" s="59">
        <f t="shared" ref="X61" si="132">SUM(X54:X59)</f>
        <v>0</v>
      </c>
      <c r="Y61" s="59">
        <f t="shared" ref="Y61" si="133">SUM(Y54:Y59)</f>
        <v>0</v>
      </c>
      <c r="Z61" s="59">
        <f t="shared" ref="Z61" si="134">SUM(Z54:Z59)</f>
        <v>0</v>
      </c>
      <c r="AA61" s="59">
        <f t="shared" ref="AA61" si="135">SUM(AA54:AA59)</f>
        <v>0</v>
      </c>
      <c r="AB61" s="59">
        <f t="shared" ref="AB61" si="136">SUM(AB54:AB59)</f>
        <v>0</v>
      </c>
      <c r="AC61" s="59">
        <f t="shared" ref="AC61" si="137">SUM(AC54:AC59)</f>
        <v>0</v>
      </c>
      <c r="AD61" s="59">
        <f t="shared" ref="AD61" si="138">SUM(AD54:AD59)</f>
        <v>0</v>
      </c>
      <c r="AE61" s="59">
        <f t="shared" ref="AE61" si="139">SUM(AE54:AE59)</f>
        <v>0</v>
      </c>
      <c r="AF61" s="59">
        <f t="shared" ref="AF61" si="140">SUM(AF54:AF59)</f>
        <v>0</v>
      </c>
      <c r="AG61" s="59">
        <f t="shared" ref="AG61" si="141">SUM(AG54:AG59)</f>
        <v>0</v>
      </c>
      <c r="AJ61" s="56" t="s">
        <v>61</v>
      </c>
      <c r="AK61" s="57"/>
      <c r="AL61" s="58"/>
      <c r="AM61" s="59">
        <f>SUM(AM54:AM60)</f>
        <v>3</v>
      </c>
      <c r="AN61" s="59">
        <f t="shared" ref="AN61:AX61" si="142">SUM(AN54:AN60)</f>
        <v>14422.9789133333</v>
      </c>
      <c r="AO61" s="59">
        <f t="shared" si="142"/>
        <v>0</v>
      </c>
      <c r="AP61" s="59">
        <f t="shared" si="142"/>
        <v>0</v>
      </c>
      <c r="AQ61" s="59">
        <f t="shared" si="142"/>
        <v>0</v>
      </c>
      <c r="AR61" s="59">
        <f t="shared" si="142"/>
        <v>0</v>
      </c>
      <c r="AS61" s="59">
        <f t="shared" si="142"/>
        <v>0</v>
      </c>
      <c r="AT61" s="59">
        <f t="shared" si="142"/>
        <v>0</v>
      </c>
      <c r="AU61" s="59">
        <f t="shared" si="142"/>
        <v>0</v>
      </c>
      <c r="AV61" s="59">
        <f t="shared" si="142"/>
        <v>0</v>
      </c>
      <c r="AW61" s="59">
        <f t="shared" si="142"/>
        <v>0</v>
      </c>
      <c r="AX61" s="59">
        <f t="shared" si="142"/>
        <v>0</v>
      </c>
      <c r="BA61" s="56" t="s">
        <v>61</v>
      </c>
      <c r="BB61" s="57"/>
      <c r="BC61" s="58"/>
      <c r="BD61" s="52">
        <f t="shared" si="119"/>
        <v>-2</v>
      </c>
      <c r="BE61" s="52">
        <f t="shared" si="120"/>
        <v>104301.021086667</v>
      </c>
      <c r="BF61" s="52">
        <f t="shared" si="121"/>
        <v>0</v>
      </c>
      <c r="BG61" s="52">
        <f t="shared" si="122"/>
        <v>0</v>
      </c>
      <c r="BH61" s="52">
        <f t="shared" si="123"/>
        <v>0</v>
      </c>
      <c r="BI61" s="52">
        <f t="shared" si="124"/>
        <v>0</v>
      </c>
      <c r="BJ61" s="52">
        <f t="shared" si="125"/>
        <v>0</v>
      </c>
      <c r="BK61" s="52">
        <f t="shared" si="126"/>
        <v>0</v>
      </c>
      <c r="BL61" s="52">
        <f t="shared" si="127"/>
        <v>0</v>
      </c>
      <c r="BM61" s="52">
        <f t="shared" si="128"/>
        <v>0</v>
      </c>
      <c r="BN61" s="10">
        <f t="shared" si="129"/>
        <v>-2</v>
      </c>
      <c r="BO61" s="10">
        <f t="shared" si="130"/>
        <v>104301.021086667</v>
      </c>
    </row>
    <row r="62" customHeight="1" spans="2:67">
      <c r="B62" s="52">
        <v>2</v>
      </c>
      <c r="C62" s="34" t="s">
        <v>640</v>
      </c>
      <c r="D62" s="53">
        <v>2016</v>
      </c>
      <c r="E62" s="52">
        <v>0</v>
      </c>
      <c r="F62" s="34">
        <v>0</v>
      </c>
      <c r="G62" s="52">
        <v>0</v>
      </c>
      <c r="H62" s="34">
        <v>0</v>
      </c>
      <c r="I62" s="52">
        <v>0</v>
      </c>
      <c r="J62" s="52">
        <v>0</v>
      </c>
      <c r="K62" s="52">
        <v>0</v>
      </c>
      <c r="L62" s="34">
        <v>0</v>
      </c>
      <c r="M62" s="34">
        <v>0</v>
      </c>
      <c r="N62" s="34">
        <v>0</v>
      </c>
      <c r="O62" s="10">
        <v>0</v>
      </c>
      <c r="P62" s="10">
        <v>0</v>
      </c>
      <c r="S62" s="52">
        <v>2</v>
      </c>
      <c r="T62" s="34" t="s">
        <v>640</v>
      </c>
      <c r="U62" s="53">
        <v>2016</v>
      </c>
      <c r="V62" s="52"/>
      <c r="W62" s="34"/>
      <c r="X62" s="52"/>
      <c r="Y62" s="34"/>
      <c r="Z62" s="52"/>
      <c r="AA62" s="52"/>
      <c r="AB62" s="52"/>
      <c r="AC62" s="34"/>
      <c r="AD62" s="34"/>
      <c r="AE62" s="34"/>
      <c r="AF62" s="10">
        <f t="shared" si="115"/>
        <v>0</v>
      </c>
      <c r="AG62" s="10">
        <f t="shared" si="116"/>
        <v>0</v>
      </c>
      <c r="AJ62" s="52">
        <v>2</v>
      </c>
      <c r="AK62" s="34" t="s">
        <v>640</v>
      </c>
      <c r="AL62" s="53">
        <v>2016</v>
      </c>
      <c r="AM62" s="52">
        <v>0</v>
      </c>
      <c r="AN62" s="34">
        <v>0</v>
      </c>
      <c r="AO62" s="52">
        <v>0</v>
      </c>
      <c r="AP62" s="34">
        <v>0</v>
      </c>
      <c r="AQ62" s="52">
        <v>0</v>
      </c>
      <c r="AR62" s="34">
        <v>0</v>
      </c>
      <c r="AS62" s="52">
        <v>0</v>
      </c>
      <c r="AT62" s="34">
        <v>0</v>
      </c>
      <c r="AU62" s="52">
        <v>0</v>
      </c>
      <c r="AV62" s="34">
        <v>0</v>
      </c>
      <c r="AW62" s="10">
        <f t="shared" ref="AW62:AW67" si="143">AM62+AO62+AQ62+AS62+AU62</f>
        <v>0</v>
      </c>
      <c r="AX62" s="10">
        <f t="shared" ref="AX62:AX67" si="144">AN62+AP62+AR62+AT62+AV62</f>
        <v>0</v>
      </c>
      <c r="BA62" s="52">
        <v>2</v>
      </c>
      <c r="BB62" s="34" t="s">
        <v>640</v>
      </c>
      <c r="BC62" s="53">
        <v>2016</v>
      </c>
      <c r="BD62" s="52">
        <f t="shared" si="119"/>
        <v>0</v>
      </c>
      <c r="BE62" s="52">
        <f t="shared" si="120"/>
        <v>0</v>
      </c>
      <c r="BF62" s="52">
        <f t="shared" si="121"/>
        <v>0</v>
      </c>
      <c r="BG62" s="52">
        <f t="shared" si="122"/>
        <v>0</v>
      </c>
      <c r="BH62" s="52">
        <f t="shared" si="123"/>
        <v>0</v>
      </c>
      <c r="BI62" s="52">
        <f t="shared" si="124"/>
        <v>0</v>
      </c>
      <c r="BJ62" s="52">
        <f t="shared" si="125"/>
        <v>0</v>
      </c>
      <c r="BK62" s="52">
        <f t="shared" si="126"/>
        <v>0</v>
      </c>
      <c r="BL62" s="52">
        <f t="shared" si="127"/>
        <v>0</v>
      </c>
      <c r="BM62" s="52">
        <f t="shared" si="128"/>
        <v>0</v>
      </c>
      <c r="BN62" s="10">
        <f t="shared" si="129"/>
        <v>0</v>
      </c>
      <c r="BO62" s="10">
        <f t="shared" si="130"/>
        <v>0</v>
      </c>
    </row>
    <row r="63" customHeight="1" spans="2:67">
      <c r="B63" s="52"/>
      <c r="C63" s="34"/>
      <c r="D63" s="53">
        <v>2017</v>
      </c>
      <c r="E63" s="52">
        <v>0</v>
      </c>
      <c r="F63" s="34">
        <v>0</v>
      </c>
      <c r="G63" s="52">
        <v>0</v>
      </c>
      <c r="H63" s="34">
        <v>0</v>
      </c>
      <c r="I63" s="52">
        <v>0</v>
      </c>
      <c r="J63" s="52">
        <v>0</v>
      </c>
      <c r="K63" s="52">
        <v>0</v>
      </c>
      <c r="L63" s="34">
        <v>0</v>
      </c>
      <c r="M63" s="34">
        <v>0</v>
      </c>
      <c r="N63" s="34">
        <v>0</v>
      </c>
      <c r="O63" s="10">
        <v>0</v>
      </c>
      <c r="P63" s="10">
        <v>0</v>
      </c>
      <c r="S63" s="52"/>
      <c r="T63" s="34"/>
      <c r="U63" s="53">
        <v>2017</v>
      </c>
      <c r="V63" s="52"/>
      <c r="W63" s="34"/>
      <c r="X63" s="52"/>
      <c r="Y63" s="34"/>
      <c r="Z63" s="52"/>
      <c r="AA63" s="52"/>
      <c r="AB63" s="52"/>
      <c r="AC63" s="34"/>
      <c r="AD63" s="34"/>
      <c r="AE63" s="34"/>
      <c r="AF63" s="10">
        <f t="shared" si="115"/>
        <v>0</v>
      </c>
      <c r="AG63" s="10">
        <f t="shared" si="116"/>
        <v>0</v>
      </c>
      <c r="AJ63" s="52"/>
      <c r="AK63" s="34"/>
      <c r="AL63" s="53">
        <v>2017</v>
      </c>
      <c r="AM63" s="52">
        <v>0</v>
      </c>
      <c r="AN63" s="34">
        <v>0</v>
      </c>
      <c r="AO63" s="52">
        <v>0</v>
      </c>
      <c r="AP63" s="34">
        <v>0</v>
      </c>
      <c r="AQ63" s="52">
        <v>0</v>
      </c>
      <c r="AR63" s="34">
        <v>0</v>
      </c>
      <c r="AS63" s="52">
        <v>0</v>
      </c>
      <c r="AT63" s="34">
        <v>0</v>
      </c>
      <c r="AU63" s="52">
        <v>0</v>
      </c>
      <c r="AV63" s="34">
        <v>0</v>
      </c>
      <c r="AW63" s="10">
        <f t="shared" si="143"/>
        <v>0</v>
      </c>
      <c r="AX63" s="10">
        <f t="shared" si="144"/>
        <v>0</v>
      </c>
      <c r="BA63" s="52"/>
      <c r="BB63" s="34"/>
      <c r="BC63" s="53">
        <v>2017</v>
      </c>
      <c r="BD63" s="52">
        <f t="shared" si="119"/>
        <v>0</v>
      </c>
      <c r="BE63" s="52">
        <f t="shared" si="120"/>
        <v>0</v>
      </c>
      <c r="BF63" s="52">
        <f t="shared" si="121"/>
        <v>0</v>
      </c>
      <c r="BG63" s="52">
        <f t="shared" si="122"/>
        <v>0</v>
      </c>
      <c r="BH63" s="52">
        <f t="shared" si="123"/>
        <v>0</v>
      </c>
      <c r="BI63" s="52">
        <f t="shared" si="124"/>
        <v>0</v>
      </c>
      <c r="BJ63" s="52">
        <f t="shared" si="125"/>
        <v>0</v>
      </c>
      <c r="BK63" s="52">
        <f t="shared" si="126"/>
        <v>0</v>
      </c>
      <c r="BL63" s="52">
        <f t="shared" si="127"/>
        <v>0</v>
      </c>
      <c r="BM63" s="52">
        <f t="shared" si="128"/>
        <v>0</v>
      </c>
      <c r="BN63" s="10">
        <f t="shared" si="129"/>
        <v>0</v>
      </c>
      <c r="BO63" s="10">
        <f t="shared" si="130"/>
        <v>0</v>
      </c>
    </row>
    <row r="64" customHeight="1" spans="2:67">
      <c r="B64" s="52"/>
      <c r="C64" s="34"/>
      <c r="D64" s="53">
        <v>2018</v>
      </c>
      <c r="E64" s="52">
        <v>0</v>
      </c>
      <c r="F64" s="34">
        <v>0</v>
      </c>
      <c r="G64" s="52">
        <v>0</v>
      </c>
      <c r="H64" s="34">
        <v>0</v>
      </c>
      <c r="I64" s="52">
        <v>0</v>
      </c>
      <c r="J64" s="52">
        <v>0</v>
      </c>
      <c r="K64" s="52">
        <v>0</v>
      </c>
      <c r="L64" s="34">
        <v>0</v>
      </c>
      <c r="M64" s="34">
        <v>0</v>
      </c>
      <c r="N64" s="34">
        <v>0</v>
      </c>
      <c r="O64" s="10">
        <v>0</v>
      </c>
      <c r="P64" s="10">
        <v>0</v>
      </c>
      <c r="S64" s="52"/>
      <c r="T64" s="34"/>
      <c r="U64" s="53">
        <v>2018</v>
      </c>
      <c r="V64" s="52"/>
      <c r="W64" s="34"/>
      <c r="X64" s="52"/>
      <c r="Y64" s="34"/>
      <c r="Z64" s="52"/>
      <c r="AA64" s="52"/>
      <c r="AB64" s="52"/>
      <c r="AC64" s="34"/>
      <c r="AD64" s="34"/>
      <c r="AE64" s="34"/>
      <c r="AF64" s="10">
        <f t="shared" si="115"/>
        <v>0</v>
      </c>
      <c r="AG64" s="10">
        <f t="shared" si="116"/>
        <v>0</v>
      </c>
      <c r="AJ64" s="52"/>
      <c r="AK64" s="34"/>
      <c r="AL64" s="53">
        <v>2018</v>
      </c>
      <c r="AM64" s="52">
        <v>0</v>
      </c>
      <c r="AN64" s="34">
        <v>0</v>
      </c>
      <c r="AO64" s="52">
        <v>0</v>
      </c>
      <c r="AP64" s="34">
        <v>0</v>
      </c>
      <c r="AQ64" s="52">
        <v>0</v>
      </c>
      <c r="AR64" s="34">
        <v>0</v>
      </c>
      <c r="AS64" s="52">
        <v>0</v>
      </c>
      <c r="AT64" s="34">
        <v>0</v>
      </c>
      <c r="AU64" s="52">
        <v>0</v>
      </c>
      <c r="AV64" s="34">
        <v>0</v>
      </c>
      <c r="AW64" s="10">
        <f t="shared" si="143"/>
        <v>0</v>
      </c>
      <c r="AX64" s="10">
        <f t="shared" si="144"/>
        <v>0</v>
      </c>
      <c r="BA64" s="52"/>
      <c r="BB64" s="34"/>
      <c r="BC64" s="53">
        <v>2018</v>
      </c>
      <c r="BD64" s="52">
        <f t="shared" si="119"/>
        <v>0</v>
      </c>
      <c r="BE64" s="52">
        <f t="shared" si="120"/>
        <v>0</v>
      </c>
      <c r="BF64" s="52">
        <f t="shared" si="121"/>
        <v>0</v>
      </c>
      <c r="BG64" s="52">
        <f t="shared" si="122"/>
        <v>0</v>
      </c>
      <c r="BH64" s="52">
        <f t="shared" si="123"/>
        <v>0</v>
      </c>
      <c r="BI64" s="52">
        <f t="shared" si="124"/>
        <v>0</v>
      </c>
      <c r="BJ64" s="52">
        <f t="shared" si="125"/>
        <v>0</v>
      </c>
      <c r="BK64" s="52">
        <f t="shared" si="126"/>
        <v>0</v>
      </c>
      <c r="BL64" s="52">
        <f t="shared" si="127"/>
        <v>0</v>
      </c>
      <c r="BM64" s="52">
        <f t="shared" si="128"/>
        <v>0</v>
      </c>
      <c r="BN64" s="10">
        <f t="shared" si="129"/>
        <v>0</v>
      </c>
      <c r="BO64" s="10">
        <f t="shared" si="130"/>
        <v>0</v>
      </c>
    </row>
    <row r="65" customHeight="1" spans="2:67">
      <c r="B65" s="52"/>
      <c r="C65" s="34"/>
      <c r="D65" s="53">
        <v>2019</v>
      </c>
      <c r="E65" s="52">
        <v>0</v>
      </c>
      <c r="F65" s="34">
        <v>0</v>
      </c>
      <c r="G65" s="52">
        <v>0</v>
      </c>
      <c r="H65" s="34">
        <v>0</v>
      </c>
      <c r="I65" s="52">
        <v>0</v>
      </c>
      <c r="J65" s="52">
        <v>0</v>
      </c>
      <c r="K65" s="52">
        <v>0</v>
      </c>
      <c r="L65" s="34">
        <v>0</v>
      </c>
      <c r="M65" s="34">
        <v>0</v>
      </c>
      <c r="N65" s="34">
        <v>0</v>
      </c>
      <c r="O65" s="10">
        <v>0</v>
      </c>
      <c r="P65" s="10">
        <v>0</v>
      </c>
      <c r="S65" s="52"/>
      <c r="T65" s="34"/>
      <c r="U65" s="53">
        <v>2019</v>
      </c>
      <c r="V65" s="52"/>
      <c r="W65" s="34"/>
      <c r="X65" s="52"/>
      <c r="Y65" s="34"/>
      <c r="Z65" s="52"/>
      <c r="AA65" s="52"/>
      <c r="AB65" s="52"/>
      <c r="AC65" s="34"/>
      <c r="AD65" s="34"/>
      <c r="AE65" s="34"/>
      <c r="AF65" s="10">
        <f t="shared" si="115"/>
        <v>0</v>
      </c>
      <c r="AG65" s="10">
        <f t="shared" si="116"/>
        <v>0</v>
      </c>
      <c r="AJ65" s="52"/>
      <c r="AK65" s="34"/>
      <c r="AL65" s="53">
        <v>2019</v>
      </c>
      <c r="AM65" s="52">
        <v>0</v>
      </c>
      <c r="AN65" s="34">
        <v>0</v>
      </c>
      <c r="AO65" s="52">
        <v>0</v>
      </c>
      <c r="AP65" s="34">
        <v>0</v>
      </c>
      <c r="AQ65" s="52">
        <v>0</v>
      </c>
      <c r="AR65" s="34">
        <v>0</v>
      </c>
      <c r="AS65" s="52">
        <v>0</v>
      </c>
      <c r="AT65" s="34">
        <v>0</v>
      </c>
      <c r="AU65" s="52">
        <v>0</v>
      </c>
      <c r="AV65" s="34">
        <v>0</v>
      </c>
      <c r="AW65" s="10">
        <f t="shared" si="143"/>
        <v>0</v>
      </c>
      <c r="AX65" s="10">
        <f t="shared" si="144"/>
        <v>0</v>
      </c>
      <c r="BA65" s="52"/>
      <c r="BB65" s="34"/>
      <c r="BC65" s="53">
        <v>2019</v>
      </c>
      <c r="BD65" s="52">
        <f t="shared" si="119"/>
        <v>0</v>
      </c>
      <c r="BE65" s="52">
        <f t="shared" si="120"/>
        <v>0</v>
      </c>
      <c r="BF65" s="52">
        <f t="shared" si="121"/>
        <v>0</v>
      </c>
      <c r="BG65" s="52">
        <f t="shared" si="122"/>
        <v>0</v>
      </c>
      <c r="BH65" s="52">
        <f t="shared" si="123"/>
        <v>0</v>
      </c>
      <c r="BI65" s="52">
        <f t="shared" si="124"/>
        <v>0</v>
      </c>
      <c r="BJ65" s="52">
        <f t="shared" si="125"/>
        <v>0</v>
      </c>
      <c r="BK65" s="52">
        <f t="shared" si="126"/>
        <v>0</v>
      </c>
      <c r="BL65" s="52">
        <f t="shared" si="127"/>
        <v>0</v>
      </c>
      <c r="BM65" s="52">
        <f t="shared" si="128"/>
        <v>0</v>
      </c>
      <c r="BN65" s="10">
        <f t="shared" si="129"/>
        <v>0</v>
      </c>
      <c r="BO65" s="10">
        <f t="shared" si="130"/>
        <v>0</v>
      </c>
    </row>
    <row r="66" ht="18.75" spans="2:67">
      <c r="B66" s="52"/>
      <c r="C66" s="34"/>
      <c r="D66" s="53">
        <v>2020</v>
      </c>
      <c r="E66" s="52">
        <v>0</v>
      </c>
      <c r="F66" s="34">
        <v>0</v>
      </c>
      <c r="G66" s="52">
        <v>0</v>
      </c>
      <c r="H66" s="34">
        <v>0</v>
      </c>
      <c r="I66" s="52">
        <v>0</v>
      </c>
      <c r="J66" s="52">
        <v>0</v>
      </c>
      <c r="K66" s="52">
        <v>0</v>
      </c>
      <c r="L66" s="34">
        <v>0</v>
      </c>
      <c r="M66" s="34">
        <v>0</v>
      </c>
      <c r="N66" s="34">
        <v>0</v>
      </c>
      <c r="O66" s="10">
        <v>0</v>
      </c>
      <c r="P66" s="10">
        <v>0</v>
      </c>
      <c r="S66" s="52"/>
      <c r="T66" s="34"/>
      <c r="U66" s="53">
        <v>2020</v>
      </c>
      <c r="V66" s="52"/>
      <c r="W66" s="34"/>
      <c r="X66" s="52"/>
      <c r="Y66" s="34"/>
      <c r="Z66" s="52"/>
      <c r="AA66" s="34"/>
      <c r="AB66" s="52"/>
      <c r="AC66" s="34"/>
      <c r="AD66" s="34"/>
      <c r="AE66" s="34"/>
      <c r="AF66" s="10">
        <f t="shared" si="115"/>
        <v>0</v>
      </c>
      <c r="AG66" s="10">
        <f t="shared" si="116"/>
        <v>0</v>
      </c>
      <c r="AJ66" s="52"/>
      <c r="AK66" s="34"/>
      <c r="AL66" s="53">
        <v>2020</v>
      </c>
      <c r="AM66" s="52">
        <v>0</v>
      </c>
      <c r="AN66" s="34">
        <v>0</v>
      </c>
      <c r="AO66" s="52">
        <v>0</v>
      </c>
      <c r="AP66" s="34">
        <v>0</v>
      </c>
      <c r="AQ66" s="52">
        <v>0</v>
      </c>
      <c r="AR66" s="34">
        <v>0</v>
      </c>
      <c r="AS66" s="52">
        <v>0</v>
      </c>
      <c r="AT66" s="34">
        <v>0</v>
      </c>
      <c r="AU66" s="52">
        <v>0</v>
      </c>
      <c r="AV66" s="34">
        <v>0</v>
      </c>
      <c r="AW66" s="10">
        <f t="shared" si="143"/>
        <v>0</v>
      </c>
      <c r="AX66" s="10">
        <f t="shared" si="144"/>
        <v>0</v>
      </c>
      <c r="BA66" s="52"/>
      <c r="BB66" s="34"/>
      <c r="BC66" s="53">
        <v>2020</v>
      </c>
      <c r="BD66" s="52">
        <f t="shared" si="119"/>
        <v>0</v>
      </c>
      <c r="BE66" s="52">
        <f t="shared" si="120"/>
        <v>0</v>
      </c>
      <c r="BF66" s="52">
        <f t="shared" si="121"/>
        <v>0</v>
      </c>
      <c r="BG66" s="52">
        <f t="shared" si="122"/>
        <v>0</v>
      </c>
      <c r="BH66" s="52">
        <f t="shared" si="123"/>
        <v>0</v>
      </c>
      <c r="BI66" s="52">
        <f t="shared" si="124"/>
        <v>0</v>
      </c>
      <c r="BJ66" s="52">
        <f t="shared" si="125"/>
        <v>0</v>
      </c>
      <c r="BK66" s="52">
        <f t="shared" si="126"/>
        <v>0</v>
      </c>
      <c r="BL66" s="52">
        <f t="shared" si="127"/>
        <v>0</v>
      </c>
      <c r="BM66" s="52">
        <f t="shared" si="128"/>
        <v>0</v>
      </c>
      <c r="BN66" s="10">
        <f t="shared" si="129"/>
        <v>0</v>
      </c>
      <c r="BO66" s="10">
        <f t="shared" si="130"/>
        <v>0</v>
      </c>
    </row>
    <row r="67" ht="18.75" spans="2:67">
      <c r="B67" s="52"/>
      <c r="C67" s="34"/>
      <c r="D67" s="53">
        <v>2021</v>
      </c>
      <c r="E67" s="52">
        <v>0</v>
      </c>
      <c r="F67" s="34">
        <v>0</v>
      </c>
      <c r="G67" s="52">
        <v>0</v>
      </c>
      <c r="H67" s="34">
        <v>0</v>
      </c>
      <c r="I67" s="52">
        <v>0</v>
      </c>
      <c r="J67" s="34">
        <v>0</v>
      </c>
      <c r="K67" s="52">
        <v>0</v>
      </c>
      <c r="L67" s="34">
        <v>0</v>
      </c>
      <c r="M67" s="34">
        <v>0</v>
      </c>
      <c r="N67" s="34">
        <v>0</v>
      </c>
      <c r="O67" s="10">
        <v>0</v>
      </c>
      <c r="P67" s="10">
        <v>0</v>
      </c>
      <c r="S67" s="52"/>
      <c r="T67" s="34"/>
      <c r="U67" s="53">
        <v>2021</v>
      </c>
      <c r="V67" s="52"/>
      <c r="W67" s="34"/>
      <c r="X67" s="52"/>
      <c r="Y67" s="34"/>
      <c r="Z67" s="52"/>
      <c r="AA67" s="34"/>
      <c r="AB67" s="52"/>
      <c r="AC67" s="34"/>
      <c r="AD67" s="34"/>
      <c r="AE67" s="34"/>
      <c r="AF67" s="10"/>
      <c r="AG67" s="10"/>
      <c r="AJ67" s="52"/>
      <c r="AK67" s="34"/>
      <c r="AL67" s="53">
        <v>2021</v>
      </c>
      <c r="AM67" s="52">
        <v>0</v>
      </c>
      <c r="AN67" s="34">
        <v>0</v>
      </c>
      <c r="AO67" s="52">
        <v>0</v>
      </c>
      <c r="AP67" s="34">
        <v>0</v>
      </c>
      <c r="AQ67" s="52">
        <v>0</v>
      </c>
      <c r="AR67" s="34">
        <v>0</v>
      </c>
      <c r="AS67" s="52">
        <v>0</v>
      </c>
      <c r="AT67" s="34">
        <v>0</v>
      </c>
      <c r="AU67" s="52">
        <v>0</v>
      </c>
      <c r="AV67" s="34">
        <v>0</v>
      </c>
      <c r="AW67" s="10">
        <f t="shared" si="143"/>
        <v>0</v>
      </c>
      <c r="AX67" s="10">
        <f t="shared" si="144"/>
        <v>0</v>
      </c>
      <c r="BA67" s="52"/>
      <c r="BB67" s="34"/>
      <c r="BC67" s="53">
        <v>2021</v>
      </c>
      <c r="BD67" s="52">
        <f t="shared" si="119"/>
        <v>0</v>
      </c>
      <c r="BE67" s="52">
        <f t="shared" si="120"/>
        <v>0</v>
      </c>
      <c r="BF67" s="52">
        <f t="shared" si="121"/>
        <v>0</v>
      </c>
      <c r="BG67" s="52">
        <f t="shared" si="122"/>
        <v>0</v>
      </c>
      <c r="BH67" s="52">
        <f t="shared" si="123"/>
        <v>0</v>
      </c>
      <c r="BI67" s="52">
        <f t="shared" si="124"/>
        <v>0</v>
      </c>
      <c r="BJ67" s="52">
        <f t="shared" si="125"/>
        <v>0</v>
      </c>
      <c r="BK67" s="52">
        <f t="shared" si="126"/>
        <v>0</v>
      </c>
      <c r="BL67" s="52">
        <f t="shared" si="127"/>
        <v>0</v>
      </c>
      <c r="BM67" s="52">
        <f t="shared" si="128"/>
        <v>0</v>
      </c>
      <c r="BN67" s="10">
        <f t="shared" si="129"/>
        <v>0</v>
      </c>
      <c r="BO67" s="10">
        <f t="shared" si="130"/>
        <v>0</v>
      </c>
    </row>
    <row r="68" ht="18.75" spans="2:67">
      <c r="B68" s="54"/>
      <c r="C68" s="55"/>
      <c r="D68" s="53">
        <v>2022</v>
      </c>
      <c r="E68" s="52">
        <v>5</v>
      </c>
      <c r="F68" s="34">
        <v>59530</v>
      </c>
      <c r="G68" s="52"/>
      <c r="H68" s="34"/>
      <c r="I68" s="52"/>
      <c r="J68" s="34"/>
      <c r="K68" s="52"/>
      <c r="L68" s="34"/>
      <c r="M68" s="34"/>
      <c r="N68" s="34"/>
      <c r="O68" s="10"/>
      <c r="P68" s="10"/>
      <c r="S68" s="54"/>
      <c r="T68" s="55"/>
      <c r="U68" s="53"/>
      <c r="V68" s="52"/>
      <c r="W68" s="34"/>
      <c r="X68" s="52"/>
      <c r="Y68" s="34"/>
      <c r="Z68" s="52"/>
      <c r="AA68" s="34"/>
      <c r="AB68" s="52"/>
      <c r="AC68" s="34"/>
      <c r="AD68" s="34"/>
      <c r="AE68" s="34"/>
      <c r="AF68" s="10"/>
      <c r="AG68" s="10"/>
      <c r="AJ68" s="54"/>
      <c r="AK68" s="55"/>
      <c r="AL68" s="53"/>
      <c r="AM68" s="52"/>
      <c r="AN68" s="34"/>
      <c r="AO68" s="52"/>
      <c r="AP68" s="34"/>
      <c r="AQ68" s="52"/>
      <c r="AR68" s="34"/>
      <c r="AS68" s="52"/>
      <c r="AT68" s="34"/>
      <c r="AU68" s="52"/>
      <c r="AV68" s="34"/>
      <c r="AW68" s="10"/>
      <c r="AX68" s="10"/>
      <c r="BA68" s="54"/>
      <c r="BB68" s="55"/>
      <c r="BC68" s="53"/>
      <c r="BD68" s="52">
        <f t="shared" si="119"/>
        <v>5</v>
      </c>
      <c r="BE68" s="52">
        <f t="shared" si="120"/>
        <v>59530</v>
      </c>
      <c r="BF68" s="52">
        <f t="shared" si="121"/>
        <v>0</v>
      </c>
      <c r="BG68" s="52">
        <f t="shared" si="122"/>
        <v>0</v>
      </c>
      <c r="BH68" s="52">
        <f t="shared" si="123"/>
        <v>0</v>
      </c>
      <c r="BI68" s="52">
        <f t="shared" si="124"/>
        <v>0</v>
      </c>
      <c r="BJ68" s="52">
        <f t="shared" si="125"/>
        <v>0</v>
      </c>
      <c r="BK68" s="52">
        <f t="shared" si="126"/>
        <v>0</v>
      </c>
      <c r="BL68" s="52">
        <f t="shared" si="127"/>
        <v>0</v>
      </c>
      <c r="BM68" s="52">
        <f t="shared" si="128"/>
        <v>0</v>
      </c>
      <c r="BN68" s="10">
        <f t="shared" si="129"/>
        <v>5</v>
      </c>
      <c r="BO68" s="10">
        <f t="shared" si="130"/>
        <v>59530</v>
      </c>
    </row>
    <row r="69" customHeight="1" spans="2:67">
      <c r="B69" s="56" t="s">
        <v>61</v>
      </c>
      <c r="C69" s="57"/>
      <c r="D69" s="58"/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>
        <v>0</v>
      </c>
      <c r="S69" s="56" t="s">
        <v>61</v>
      </c>
      <c r="T69" s="57"/>
      <c r="U69" s="58"/>
      <c r="V69" s="59">
        <f>SUM(V62:V67)</f>
        <v>0</v>
      </c>
      <c r="W69" s="59">
        <f t="shared" ref="W69" si="145">SUM(W62:W67)</f>
        <v>0</v>
      </c>
      <c r="X69" s="59">
        <f t="shared" ref="X69" si="146">SUM(X62:X67)</f>
        <v>0</v>
      </c>
      <c r="Y69" s="59">
        <f t="shared" ref="Y69" si="147">SUM(Y62:Y67)</f>
        <v>0</v>
      </c>
      <c r="Z69" s="59">
        <f t="shared" ref="Z69" si="148">SUM(Z62:Z67)</f>
        <v>0</v>
      </c>
      <c r="AA69" s="59">
        <f t="shared" ref="AA69" si="149">SUM(AA62:AA67)</f>
        <v>0</v>
      </c>
      <c r="AB69" s="59">
        <f t="shared" ref="AB69" si="150">SUM(AB62:AB67)</f>
        <v>0</v>
      </c>
      <c r="AC69" s="59">
        <f t="shared" ref="AC69" si="151">SUM(AC62:AC67)</f>
        <v>0</v>
      </c>
      <c r="AD69" s="59">
        <f t="shared" ref="AD69" si="152">SUM(AD62:AD67)</f>
        <v>0</v>
      </c>
      <c r="AE69" s="59">
        <f t="shared" ref="AE69" si="153">SUM(AE62:AE67)</f>
        <v>0</v>
      </c>
      <c r="AF69" s="59">
        <f t="shared" ref="AF69" si="154">SUM(AF62:AF67)</f>
        <v>0</v>
      </c>
      <c r="AG69" s="59">
        <f t="shared" ref="AG69" si="155">SUM(AG62:AG67)</f>
        <v>0</v>
      </c>
      <c r="AJ69" s="56" t="s">
        <v>61</v>
      </c>
      <c r="AK69" s="57"/>
      <c r="AL69" s="58"/>
      <c r="AM69" s="59">
        <f>SUM(AM62:AM67)</f>
        <v>0</v>
      </c>
      <c r="AN69" s="59">
        <f t="shared" ref="AN69:AX69" si="156">SUM(AN62:AN67)</f>
        <v>0</v>
      </c>
      <c r="AO69" s="59">
        <f t="shared" si="156"/>
        <v>0</v>
      </c>
      <c r="AP69" s="59">
        <f t="shared" si="156"/>
        <v>0</v>
      </c>
      <c r="AQ69" s="59">
        <f t="shared" si="156"/>
        <v>0</v>
      </c>
      <c r="AR69" s="59">
        <f t="shared" si="156"/>
        <v>0</v>
      </c>
      <c r="AS69" s="59">
        <f t="shared" si="156"/>
        <v>0</v>
      </c>
      <c r="AT69" s="59">
        <f t="shared" si="156"/>
        <v>0</v>
      </c>
      <c r="AU69" s="59">
        <f t="shared" si="156"/>
        <v>0</v>
      </c>
      <c r="AV69" s="59">
        <f t="shared" si="156"/>
        <v>0</v>
      </c>
      <c r="AW69" s="59">
        <f t="shared" si="156"/>
        <v>0</v>
      </c>
      <c r="AX69" s="59">
        <f t="shared" si="156"/>
        <v>0</v>
      </c>
      <c r="BA69" s="56" t="s">
        <v>61</v>
      </c>
      <c r="BB69" s="57"/>
      <c r="BC69" s="58"/>
      <c r="BD69" s="52">
        <f t="shared" si="119"/>
        <v>0</v>
      </c>
      <c r="BE69" s="52">
        <f t="shared" si="120"/>
        <v>0</v>
      </c>
      <c r="BF69" s="52">
        <f t="shared" si="121"/>
        <v>0</v>
      </c>
      <c r="BG69" s="52">
        <f t="shared" si="122"/>
        <v>0</v>
      </c>
      <c r="BH69" s="52">
        <f t="shared" si="123"/>
        <v>0</v>
      </c>
      <c r="BI69" s="52">
        <f t="shared" si="124"/>
        <v>0</v>
      </c>
      <c r="BJ69" s="52">
        <f t="shared" si="125"/>
        <v>0</v>
      </c>
      <c r="BK69" s="52">
        <f t="shared" si="126"/>
        <v>0</v>
      </c>
      <c r="BL69" s="52">
        <f t="shared" si="127"/>
        <v>0</v>
      </c>
      <c r="BM69" s="52">
        <f t="shared" si="128"/>
        <v>0</v>
      </c>
      <c r="BN69" s="10">
        <f t="shared" si="129"/>
        <v>0</v>
      </c>
      <c r="BO69" s="10">
        <f t="shared" si="130"/>
        <v>0</v>
      </c>
    </row>
    <row r="70" customHeight="1" spans="2:67">
      <c r="B70" s="52">
        <v>3</v>
      </c>
      <c r="C70" s="34" t="s">
        <v>480</v>
      </c>
      <c r="D70" s="34">
        <v>2016</v>
      </c>
      <c r="E70" s="52">
        <v>0</v>
      </c>
      <c r="F70" s="34">
        <v>0</v>
      </c>
      <c r="G70" s="52">
        <v>0</v>
      </c>
      <c r="H70" s="34">
        <v>0</v>
      </c>
      <c r="I70" s="52">
        <v>0</v>
      </c>
      <c r="J70" s="34">
        <v>0</v>
      </c>
      <c r="K70" s="52">
        <v>0</v>
      </c>
      <c r="L70" s="34">
        <v>0</v>
      </c>
      <c r="M70" s="52">
        <v>0</v>
      </c>
      <c r="N70" s="34">
        <v>0</v>
      </c>
      <c r="O70" s="10">
        <v>0</v>
      </c>
      <c r="P70" s="10">
        <v>0</v>
      </c>
      <c r="S70" s="52">
        <v>3</v>
      </c>
      <c r="T70" s="34" t="s">
        <v>480</v>
      </c>
      <c r="U70" s="34">
        <v>2016</v>
      </c>
      <c r="V70" s="52"/>
      <c r="W70" s="34"/>
      <c r="X70" s="52"/>
      <c r="Y70" s="34"/>
      <c r="Z70" s="52"/>
      <c r="AA70" s="34"/>
      <c r="AB70" s="52"/>
      <c r="AC70" s="34"/>
      <c r="AD70" s="52"/>
      <c r="AE70" s="34"/>
      <c r="AF70" s="10">
        <f t="shared" si="115"/>
        <v>0</v>
      </c>
      <c r="AG70" s="10">
        <f t="shared" si="116"/>
        <v>0</v>
      </c>
      <c r="AJ70" s="52">
        <v>3</v>
      </c>
      <c r="AK70" s="34" t="s">
        <v>480</v>
      </c>
      <c r="AL70" s="34">
        <v>2016</v>
      </c>
      <c r="AM70" s="52">
        <v>0</v>
      </c>
      <c r="AN70" s="34">
        <v>0</v>
      </c>
      <c r="AO70" s="52">
        <v>0</v>
      </c>
      <c r="AP70" s="34">
        <v>0</v>
      </c>
      <c r="AQ70" s="52">
        <v>0</v>
      </c>
      <c r="AR70" s="34">
        <v>0</v>
      </c>
      <c r="AS70" s="52">
        <v>0</v>
      </c>
      <c r="AT70" s="34">
        <v>0</v>
      </c>
      <c r="AU70" s="52">
        <v>0</v>
      </c>
      <c r="AV70" s="34">
        <v>0</v>
      </c>
      <c r="AW70" s="10">
        <f t="shared" ref="AW70:AW75" si="157">AM70+AO70+AQ70+AS70+AU70</f>
        <v>0</v>
      </c>
      <c r="AX70" s="10">
        <f t="shared" ref="AX70:AX75" si="158">AN70+AP70+AR70+AT70+AV70</f>
        <v>0</v>
      </c>
      <c r="BA70" s="52">
        <v>3</v>
      </c>
      <c r="BB70" s="34" t="s">
        <v>480</v>
      </c>
      <c r="BC70" s="34">
        <v>2016</v>
      </c>
      <c r="BD70" s="52">
        <f t="shared" si="119"/>
        <v>0</v>
      </c>
      <c r="BE70" s="52">
        <f t="shared" si="120"/>
        <v>0</v>
      </c>
      <c r="BF70" s="52">
        <f t="shared" si="121"/>
        <v>0</v>
      </c>
      <c r="BG70" s="52">
        <f t="shared" si="122"/>
        <v>0</v>
      </c>
      <c r="BH70" s="52">
        <f t="shared" si="123"/>
        <v>0</v>
      </c>
      <c r="BI70" s="52">
        <f t="shared" si="124"/>
        <v>0</v>
      </c>
      <c r="BJ70" s="52">
        <f t="shared" si="125"/>
        <v>0</v>
      </c>
      <c r="BK70" s="52">
        <f t="shared" si="126"/>
        <v>0</v>
      </c>
      <c r="BL70" s="52">
        <f t="shared" si="127"/>
        <v>0</v>
      </c>
      <c r="BM70" s="52">
        <f t="shared" si="128"/>
        <v>0</v>
      </c>
      <c r="BN70" s="10">
        <f t="shared" si="129"/>
        <v>0</v>
      </c>
      <c r="BO70" s="10">
        <f t="shared" si="130"/>
        <v>0</v>
      </c>
    </row>
    <row r="71" customHeight="1" spans="2:67">
      <c r="B71" s="52"/>
      <c r="C71" s="34"/>
      <c r="D71" s="34">
        <v>2017</v>
      </c>
      <c r="E71" s="52">
        <v>0</v>
      </c>
      <c r="F71" s="34">
        <v>0</v>
      </c>
      <c r="G71" s="52">
        <v>0</v>
      </c>
      <c r="H71" s="34">
        <v>0</v>
      </c>
      <c r="I71" s="52">
        <v>0</v>
      </c>
      <c r="J71" s="34">
        <v>0</v>
      </c>
      <c r="K71" s="52">
        <v>0</v>
      </c>
      <c r="L71" s="34">
        <v>0</v>
      </c>
      <c r="M71" s="52">
        <v>0</v>
      </c>
      <c r="N71" s="34">
        <v>0</v>
      </c>
      <c r="O71" s="10">
        <v>0</v>
      </c>
      <c r="P71" s="10">
        <v>0</v>
      </c>
      <c r="S71" s="52"/>
      <c r="T71" s="34"/>
      <c r="U71" s="34">
        <v>2017</v>
      </c>
      <c r="V71" s="52"/>
      <c r="W71" s="34"/>
      <c r="X71" s="52"/>
      <c r="Y71" s="34"/>
      <c r="Z71" s="52"/>
      <c r="AA71" s="34"/>
      <c r="AB71" s="52"/>
      <c r="AC71" s="34"/>
      <c r="AD71" s="52"/>
      <c r="AE71" s="34"/>
      <c r="AF71" s="10">
        <f t="shared" si="115"/>
        <v>0</v>
      </c>
      <c r="AG71" s="10">
        <f t="shared" si="116"/>
        <v>0</v>
      </c>
      <c r="AJ71" s="52"/>
      <c r="AK71" s="34"/>
      <c r="AL71" s="34">
        <v>2017</v>
      </c>
      <c r="AM71" s="52">
        <v>0</v>
      </c>
      <c r="AN71" s="34">
        <v>0</v>
      </c>
      <c r="AO71" s="52">
        <v>0</v>
      </c>
      <c r="AP71" s="34">
        <v>0</v>
      </c>
      <c r="AQ71" s="52">
        <v>0</v>
      </c>
      <c r="AR71" s="34">
        <v>0</v>
      </c>
      <c r="AS71" s="52">
        <v>0</v>
      </c>
      <c r="AT71" s="34">
        <v>0</v>
      </c>
      <c r="AU71" s="52">
        <v>0</v>
      </c>
      <c r="AV71" s="34">
        <v>0</v>
      </c>
      <c r="AW71" s="10">
        <f t="shared" si="157"/>
        <v>0</v>
      </c>
      <c r="AX71" s="10">
        <f t="shared" si="158"/>
        <v>0</v>
      </c>
      <c r="BA71" s="52"/>
      <c r="BB71" s="34"/>
      <c r="BC71" s="34">
        <v>2017</v>
      </c>
      <c r="BD71" s="52">
        <f t="shared" si="119"/>
        <v>0</v>
      </c>
      <c r="BE71" s="52">
        <f t="shared" si="120"/>
        <v>0</v>
      </c>
      <c r="BF71" s="52">
        <f t="shared" si="121"/>
        <v>0</v>
      </c>
      <c r="BG71" s="52">
        <f t="shared" si="122"/>
        <v>0</v>
      </c>
      <c r="BH71" s="52">
        <f t="shared" si="123"/>
        <v>0</v>
      </c>
      <c r="BI71" s="52">
        <f t="shared" si="124"/>
        <v>0</v>
      </c>
      <c r="BJ71" s="52">
        <f t="shared" si="125"/>
        <v>0</v>
      </c>
      <c r="BK71" s="52">
        <f t="shared" si="126"/>
        <v>0</v>
      </c>
      <c r="BL71" s="52">
        <f t="shared" si="127"/>
        <v>0</v>
      </c>
      <c r="BM71" s="52">
        <f t="shared" si="128"/>
        <v>0</v>
      </c>
      <c r="BN71" s="10">
        <f t="shared" si="129"/>
        <v>0</v>
      </c>
      <c r="BO71" s="10">
        <f t="shared" si="130"/>
        <v>0</v>
      </c>
    </row>
    <row r="72" customHeight="1" spans="2:67">
      <c r="B72" s="52"/>
      <c r="C72" s="34"/>
      <c r="D72" s="34">
        <v>2018</v>
      </c>
      <c r="E72" s="52">
        <v>0</v>
      </c>
      <c r="F72" s="34">
        <v>0</v>
      </c>
      <c r="G72" s="52">
        <v>0</v>
      </c>
      <c r="H72" s="34">
        <v>0</v>
      </c>
      <c r="I72" s="52">
        <v>0</v>
      </c>
      <c r="J72" s="34">
        <v>0</v>
      </c>
      <c r="K72" s="52">
        <v>0</v>
      </c>
      <c r="L72" s="34">
        <v>0</v>
      </c>
      <c r="M72" s="52">
        <v>0</v>
      </c>
      <c r="N72" s="34">
        <v>0</v>
      </c>
      <c r="O72" s="10">
        <v>0</v>
      </c>
      <c r="P72" s="10">
        <v>0</v>
      </c>
      <c r="S72" s="52"/>
      <c r="T72" s="34"/>
      <c r="U72" s="34">
        <v>2018</v>
      </c>
      <c r="V72" s="52"/>
      <c r="W72" s="34"/>
      <c r="X72" s="52"/>
      <c r="Y72" s="34"/>
      <c r="Z72" s="52"/>
      <c r="AA72" s="34"/>
      <c r="AB72" s="52"/>
      <c r="AC72" s="34"/>
      <c r="AD72" s="52"/>
      <c r="AE72" s="34"/>
      <c r="AF72" s="10">
        <f t="shared" si="115"/>
        <v>0</v>
      </c>
      <c r="AG72" s="10">
        <f t="shared" si="116"/>
        <v>0</v>
      </c>
      <c r="AJ72" s="52"/>
      <c r="AK72" s="34"/>
      <c r="AL72" s="34">
        <v>2018</v>
      </c>
      <c r="AM72" s="52">
        <v>0</v>
      </c>
      <c r="AN72" s="34">
        <v>0</v>
      </c>
      <c r="AO72" s="52">
        <v>0</v>
      </c>
      <c r="AP72" s="34">
        <v>0</v>
      </c>
      <c r="AQ72" s="52">
        <v>0</v>
      </c>
      <c r="AR72" s="34">
        <v>0</v>
      </c>
      <c r="AS72" s="52">
        <v>0</v>
      </c>
      <c r="AT72" s="34">
        <v>0</v>
      </c>
      <c r="AU72" s="52">
        <v>0</v>
      </c>
      <c r="AV72" s="34">
        <v>0</v>
      </c>
      <c r="AW72" s="10">
        <f t="shared" si="157"/>
        <v>0</v>
      </c>
      <c r="AX72" s="10">
        <f t="shared" si="158"/>
        <v>0</v>
      </c>
      <c r="BA72" s="52"/>
      <c r="BB72" s="34"/>
      <c r="BC72" s="34">
        <v>2018</v>
      </c>
      <c r="BD72" s="52">
        <f t="shared" si="119"/>
        <v>0</v>
      </c>
      <c r="BE72" s="52">
        <f t="shared" si="120"/>
        <v>0</v>
      </c>
      <c r="BF72" s="52">
        <f t="shared" si="121"/>
        <v>0</v>
      </c>
      <c r="BG72" s="52">
        <f t="shared" si="122"/>
        <v>0</v>
      </c>
      <c r="BH72" s="52">
        <f t="shared" si="123"/>
        <v>0</v>
      </c>
      <c r="BI72" s="52">
        <f t="shared" si="124"/>
        <v>0</v>
      </c>
      <c r="BJ72" s="52">
        <f t="shared" si="125"/>
        <v>0</v>
      </c>
      <c r="BK72" s="52">
        <f t="shared" si="126"/>
        <v>0</v>
      </c>
      <c r="BL72" s="52">
        <f t="shared" si="127"/>
        <v>0</v>
      </c>
      <c r="BM72" s="52">
        <f t="shared" si="128"/>
        <v>0</v>
      </c>
      <c r="BN72" s="10">
        <f t="shared" si="129"/>
        <v>0</v>
      </c>
      <c r="BO72" s="10">
        <f t="shared" si="130"/>
        <v>0</v>
      </c>
    </row>
    <row r="73" customHeight="1" spans="2:67">
      <c r="B73" s="52"/>
      <c r="C73" s="34"/>
      <c r="D73" s="34">
        <v>2019</v>
      </c>
      <c r="E73" s="52">
        <v>0</v>
      </c>
      <c r="F73" s="34">
        <v>0</v>
      </c>
      <c r="G73" s="52">
        <v>0</v>
      </c>
      <c r="H73" s="34">
        <v>0</v>
      </c>
      <c r="I73" s="52">
        <v>0</v>
      </c>
      <c r="J73" s="34">
        <v>0</v>
      </c>
      <c r="K73" s="52">
        <v>0</v>
      </c>
      <c r="L73" s="34">
        <v>0</v>
      </c>
      <c r="M73" s="52">
        <v>0</v>
      </c>
      <c r="N73" s="34">
        <v>0</v>
      </c>
      <c r="O73" s="10">
        <v>0</v>
      </c>
      <c r="P73" s="10">
        <v>0</v>
      </c>
      <c r="S73" s="52"/>
      <c r="T73" s="34"/>
      <c r="U73" s="34">
        <v>2019</v>
      </c>
      <c r="V73" s="52"/>
      <c r="W73" s="34"/>
      <c r="X73" s="52"/>
      <c r="Y73" s="34"/>
      <c r="Z73" s="52"/>
      <c r="AA73" s="34"/>
      <c r="AB73" s="52"/>
      <c r="AC73" s="34"/>
      <c r="AD73" s="52"/>
      <c r="AE73" s="34"/>
      <c r="AF73" s="10">
        <f t="shared" si="115"/>
        <v>0</v>
      </c>
      <c r="AG73" s="10">
        <f t="shared" si="116"/>
        <v>0</v>
      </c>
      <c r="AJ73" s="52"/>
      <c r="AK73" s="34"/>
      <c r="AL73" s="34">
        <v>2019</v>
      </c>
      <c r="AM73" s="52">
        <v>0</v>
      </c>
      <c r="AN73" s="34">
        <v>0</v>
      </c>
      <c r="AO73" s="52">
        <v>0</v>
      </c>
      <c r="AP73" s="34">
        <v>0</v>
      </c>
      <c r="AQ73" s="52">
        <v>0</v>
      </c>
      <c r="AR73" s="34">
        <v>0</v>
      </c>
      <c r="AS73" s="52">
        <v>0</v>
      </c>
      <c r="AT73" s="34">
        <v>0</v>
      </c>
      <c r="AU73" s="52">
        <v>0</v>
      </c>
      <c r="AV73" s="34">
        <v>0</v>
      </c>
      <c r="AW73" s="10">
        <f t="shared" si="157"/>
        <v>0</v>
      </c>
      <c r="AX73" s="10">
        <f t="shared" si="158"/>
        <v>0</v>
      </c>
      <c r="BA73" s="52"/>
      <c r="BB73" s="34"/>
      <c r="BC73" s="34">
        <v>2019</v>
      </c>
      <c r="BD73" s="52">
        <f t="shared" si="119"/>
        <v>0</v>
      </c>
      <c r="BE73" s="52">
        <f t="shared" si="120"/>
        <v>0</v>
      </c>
      <c r="BF73" s="52">
        <f t="shared" si="121"/>
        <v>0</v>
      </c>
      <c r="BG73" s="52">
        <f t="shared" si="122"/>
        <v>0</v>
      </c>
      <c r="BH73" s="52">
        <f t="shared" si="123"/>
        <v>0</v>
      </c>
      <c r="BI73" s="52">
        <f t="shared" si="124"/>
        <v>0</v>
      </c>
      <c r="BJ73" s="52">
        <f t="shared" si="125"/>
        <v>0</v>
      </c>
      <c r="BK73" s="52">
        <f t="shared" si="126"/>
        <v>0</v>
      </c>
      <c r="BL73" s="52">
        <f t="shared" si="127"/>
        <v>0</v>
      </c>
      <c r="BM73" s="52">
        <f t="shared" si="128"/>
        <v>0</v>
      </c>
      <c r="BN73" s="10">
        <f t="shared" si="129"/>
        <v>0</v>
      </c>
      <c r="BO73" s="10">
        <f t="shared" si="130"/>
        <v>0</v>
      </c>
    </row>
    <row r="74" ht="18.75" spans="2:67">
      <c r="B74" s="52"/>
      <c r="C74" s="34"/>
      <c r="D74" s="53">
        <v>2020</v>
      </c>
      <c r="E74" s="52">
        <v>0</v>
      </c>
      <c r="F74" s="34">
        <v>0</v>
      </c>
      <c r="G74" s="52">
        <v>0</v>
      </c>
      <c r="H74" s="34">
        <v>0</v>
      </c>
      <c r="I74" s="52">
        <v>0</v>
      </c>
      <c r="J74" s="34">
        <v>0</v>
      </c>
      <c r="K74" s="52">
        <v>0</v>
      </c>
      <c r="L74" s="34">
        <v>0</v>
      </c>
      <c r="M74" s="52">
        <v>0</v>
      </c>
      <c r="N74" s="34">
        <v>0</v>
      </c>
      <c r="O74" s="10">
        <v>0</v>
      </c>
      <c r="P74" s="10">
        <v>0</v>
      </c>
      <c r="S74" s="52"/>
      <c r="T74" s="34"/>
      <c r="U74" s="53">
        <v>2020</v>
      </c>
      <c r="V74" s="52"/>
      <c r="W74" s="34"/>
      <c r="X74" s="52"/>
      <c r="Y74" s="34"/>
      <c r="Z74" s="52"/>
      <c r="AA74" s="34"/>
      <c r="AB74" s="52"/>
      <c r="AC74" s="34"/>
      <c r="AD74" s="34"/>
      <c r="AE74" s="34"/>
      <c r="AF74" s="10">
        <f t="shared" si="115"/>
        <v>0</v>
      </c>
      <c r="AG74" s="10">
        <f t="shared" si="116"/>
        <v>0</v>
      </c>
      <c r="AJ74" s="52"/>
      <c r="AK74" s="34"/>
      <c r="AL74" s="53">
        <v>2020</v>
      </c>
      <c r="AM74" s="52">
        <v>0</v>
      </c>
      <c r="AN74" s="34">
        <v>0</v>
      </c>
      <c r="AO74" s="52">
        <v>0</v>
      </c>
      <c r="AP74" s="34">
        <v>0</v>
      </c>
      <c r="AQ74" s="52">
        <v>0</v>
      </c>
      <c r="AR74" s="34">
        <v>0</v>
      </c>
      <c r="AS74" s="52">
        <v>0</v>
      </c>
      <c r="AT74" s="34">
        <v>0</v>
      </c>
      <c r="AU74" s="52">
        <v>0</v>
      </c>
      <c r="AV74" s="34">
        <v>0</v>
      </c>
      <c r="AW74" s="10">
        <f t="shared" si="157"/>
        <v>0</v>
      </c>
      <c r="AX74" s="10">
        <f t="shared" si="158"/>
        <v>0</v>
      </c>
      <c r="BA74" s="52"/>
      <c r="BB74" s="34"/>
      <c r="BC74" s="53">
        <v>2020</v>
      </c>
      <c r="BD74" s="52">
        <f t="shared" si="119"/>
        <v>0</v>
      </c>
      <c r="BE74" s="52">
        <f t="shared" si="120"/>
        <v>0</v>
      </c>
      <c r="BF74" s="52">
        <f t="shared" si="121"/>
        <v>0</v>
      </c>
      <c r="BG74" s="52">
        <f t="shared" si="122"/>
        <v>0</v>
      </c>
      <c r="BH74" s="52">
        <f t="shared" si="123"/>
        <v>0</v>
      </c>
      <c r="BI74" s="52">
        <f t="shared" si="124"/>
        <v>0</v>
      </c>
      <c r="BJ74" s="52">
        <f t="shared" si="125"/>
        <v>0</v>
      </c>
      <c r="BK74" s="52">
        <f t="shared" si="126"/>
        <v>0</v>
      </c>
      <c r="BL74" s="52">
        <f t="shared" si="127"/>
        <v>0</v>
      </c>
      <c r="BM74" s="52">
        <f t="shared" si="128"/>
        <v>0</v>
      </c>
      <c r="BN74" s="10">
        <f t="shared" si="129"/>
        <v>0</v>
      </c>
      <c r="BO74" s="10">
        <f t="shared" si="130"/>
        <v>0</v>
      </c>
    </row>
    <row r="75" ht="18.75" spans="2:67">
      <c r="B75" s="52"/>
      <c r="C75" s="34"/>
      <c r="D75" s="53">
        <v>2021</v>
      </c>
      <c r="E75" s="52">
        <v>0</v>
      </c>
      <c r="F75" s="34">
        <v>0</v>
      </c>
      <c r="G75" s="52">
        <v>0</v>
      </c>
      <c r="H75" s="34">
        <v>0</v>
      </c>
      <c r="I75" s="52">
        <v>0</v>
      </c>
      <c r="J75" s="34">
        <v>0</v>
      </c>
      <c r="K75" s="52">
        <v>0</v>
      </c>
      <c r="L75" s="34">
        <v>0</v>
      </c>
      <c r="M75" s="34">
        <v>0</v>
      </c>
      <c r="N75" s="34">
        <v>0</v>
      </c>
      <c r="O75" s="10">
        <v>0</v>
      </c>
      <c r="P75" s="10">
        <v>0</v>
      </c>
      <c r="S75" s="52"/>
      <c r="T75" s="34"/>
      <c r="U75" s="53">
        <v>2021</v>
      </c>
      <c r="V75" s="52"/>
      <c r="W75" s="34"/>
      <c r="X75" s="52"/>
      <c r="Y75" s="34"/>
      <c r="Z75" s="52"/>
      <c r="AA75" s="34"/>
      <c r="AB75" s="52"/>
      <c r="AC75" s="34"/>
      <c r="AD75" s="34"/>
      <c r="AE75" s="34"/>
      <c r="AF75" s="10"/>
      <c r="AG75" s="10"/>
      <c r="AJ75" s="52"/>
      <c r="AK75" s="34"/>
      <c r="AL75" s="53">
        <v>2021</v>
      </c>
      <c r="AM75" s="52">
        <v>0</v>
      </c>
      <c r="AN75" s="34">
        <v>0</v>
      </c>
      <c r="AO75" s="52">
        <v>0</v>
      </c>
      <c r="AP75" s="34">
        <v>0</v>
      </c>
      <c r="AQ75" s="52">
        <v>0</v>
      </c>
      <c r="AR75" s="34">
        <v>0</v>
      </c>
      <c r="AS75" s="52">
        <v>0</v>
      </c>
      <c r="AT75" s="34">
        <v>0</v>
      </c>
      <c r="AU75" s="52">
        <v>0</v>
      </c>
      <c r="AV75" s="34">
        <v>0</v>
      </c>
      <c r="AW75" s="10">
        <f t="shared" si="157"/>
        <v>0</v>
      </c>
      <c r="AX75" s="10">
        <f t="shared" si="158"/>
        <v>0</v>
      </c>
      <c r="BA75" s="52"/>
      <c r="BB75" s="34"/>
      <c r="BC75" s="53">
        <v>2021</v>
      </c>
      <c r="BD75" s="52">
        <f t="shared" si="119"/>
        <v>0</v>
      </c>
      <c r="BE75" s="52">
        <f t="shared" si="120"/>
        <v>0</v>
      </c>
      <c r="BF75" s="52">
        <f t="shared" si="121"/>
        <v>0</v>
      </c>
      <c r="BG75" s="52">
        <f t="shared" si="122"/>
        <v>0</v>
      </c>
      <c r="BH75" s="52">
        <f t="shared" si="123"/>
        <v>0</v>
      </c>
      <c r="BI75" s="52">
        <f t="shared" si="124"/>
        <v>0</v>
      </c>
      <c r="BJ75" s="52">
        <f t="shared" si="125"/>
        <v>0</v>
      </c>
      <c r="BK75" s="52">
        <f t="shared" si="126"/>
        <v>0</v>
      </c>
      <c r="BL75" s="52">
        <f t="shared" si="127"/>
        <v>0</v>
      </c>
      <c r="BM75" s="52">
        <f t="shared" si="128"/>
        <v>0</v>
      </c>
      <c r="BN75" s="10">
        <f t="shared" si="129"/>
        <v>0</v>
      </c>
      <c r="BO75" s="10">
        <f t="shared" si="130"/>
        <v>0</v>
      </c>
    </row>
    <row r="76" customHeight="1" spans="2:67">
      <c r="B76" s="56" t="s">
        <v>61</v>
      </c>
      <c r="C76" s="57"/>
      <c r="D76" s="58"/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S76" s="56" t="s">
        <v>61</v>
      </c>
      <c r="T76" s="57"/>
      <c r="U76" s="58"/>
      <c r="V76" s="59">
        <f>SUM(V70:V75)</f>
        <v>0</v>
      </c>
      <c r="W76" s="59">
        <f t="shared" ref="W76" si="159">SUM(W70:W75)</f>
        <v>0</v>
      </c>
      <c r="X76" s="59">
        <f t="shared" ref="X76" si="160">SUM(X70:X75)</f>
        <v>0</v>
      </c>
      <c r="Y76" s="59">
        <f t="shared" ref="Y76" si="161">SUM(Y70:Y75)</f>
        <v>0</v>
      </c>
      <c r="Z76" s="59">
        <f t="shared" ref="Z76" si="162">SUM(Z70:Z75)</f>
        <v>0</v>
      </c>
      <c r="AA76" s="59">
        <f t="shared" ref="AA76" si="163">SUM(AA70:AA75)</f>
        <v>0</v>
      </c>
      <c r="AB76" s="59">
        <f t="shared" ref="AB76" si="164">SUM(AB70:AB75)</f>
        <v>0</v>
      </c>
      <c r="AC76" s="59">
        <f t="shared" ref="AC76" si="165">SUM(AC70:AC75)</f>
        <v>0</v>
      </c>
      <c r="AD76" s="59">
        <f t="shared" ref="AD76" si="166">SUM(AD70:AD75)</f>
        <v>0</v>
      </c>
      <c r="AE76" s="59">
        <f t="shared" ref="AE76" si="167">SUM(AE70:AE75)</f>
        <v>0</v>
      </c>
      <c r="AF76" s="59">
        <f t="shared" ref="AF76" si="168">SUM(AF70:AF75)</f>
        <v>0</v>
      </c>
      <c r="AG76" s="59">
        <f t="shared" ref="AG76" si="169">SUM(AG70:AG75)</f>
        <v>0</v>
      </c>
      <c r="AJ76" s="56" t="s">
        <v>61</v>
      </c>
      <c r="AK76" s="57"/>
      <c r="AL76" s="58"/>
      <c r="AM76" s="59">
        <f>SUM(AM70:AM75)</f>
        <v>0</v>
      </c>
      <c r="AN76" s="59">
        <f t="shared" ref="AN76:AX76" si="170">SUM(AN70:AN75)</f>
        <v>0</v>
      </c>
      <c r="AO76" s="59">
        <f t="shared" si="170"/>
        <v>0</v>
      </c>
      <c r="AP76" s="59">
        <f t="shared" si="170"/>
        <v>0</v>
      </c>
      <c r="AQ76" s="59">
        <f t="shared" si="170"/>
        <v>0</v>
      </c>
      <c r="AR76" s="59">
        <f t="shared" si="170"/>
        <v>0</v>
      </c>
      <c r="AS76" s="59">
        <f t="shared" si="170"/>
        <v>0</v>
      </c>
      <c r="AT76" s="59">
        <f t="shared" si="170"/>
        <v>0</v>
      </c>
      <c r="AU76" s="59">
        <f t="shared" si="170"/>
        <v>0</v>
      </c>
      <c r="AV76" s="59">
        <f t="shared" si="170"/>
        <v>0</v>
      </c>
      <c r="AW76" s="59">
        <f t="shared" si="170"/>
        <v>0</v>
      </c>
      <c r="AX76" s="59">
        <f t="shared" si="170"/>
        <v>0</v>
      </c>
      <c r="BA76" s="56" t="s">
        <v>61</v>
      </c>
      <c r="BB76" s="57"/>
      <c r="BC76" s="58"/>
      <c r="BD76" s="52">
        <f t="shared" si="119"/>
        <v>0</v>
      </c>
      <c r="BE76" s="52">
        <f t="shared" si="120"/>
        <v>0</v>
      </c>
      <c r="BF76" s="52">
        <f t="shared" si="121"/>
        <v>0</v>
      </c>
      <c r="BG76" s="52">
        <f t="shared" si="122"/>
        <v>0</v>
      </c>
      <c r="BH76" s="52">
        <f t="shared" si="123"/>
        <v>0</v>
      </c>
      <c r="BI76" s="52">
        <f t="shared" si="124"/>
        <v>0</v>
      </c>
      <c r="BJ76" s="52">
        <f t="shared" si="125"/>
        <v>0</v>
      </c>
      <c r="BK76" s="52">
        <f t="shared" si="126"/>
        <v>0</v>
      </c>
      <c r="BL76" s="52">
        <f t="shared" si="127"/>
        <v>0</v>
      </c>
      <c r="BM76" s="52">
        <f t="shared" si="128"/>
        <v>0</v>
      </c>
      <c r="BN76" s="10">
        <f t="shared" si="129"/>
        <v>0</v>
      </c>
      <c r="BO76" s="10">
        <f t="shared" si="130"/>
        <v>0</v>
      </c>
    </row>
    <row r="77" customHeight="1" spans="2:67">
      <c r="B77" s="52">
        <v>4</v>
      </c>
      <c r="C77" s="34" t="s">
        <v>428</v>
      </c>
      <c r="D77" s="34">
        <v>2016</v>
      </c>
      <c r="E77" s="34">
        <v>0</v>
      </c>
      <c r="F77" s="34">
        <v>0</v>
      </c>
      <c r="G77" s="34">
        <v>0</v>
      </c>
      <c r="H77" s="34">
        <v>0</v>
      </c>
      <c r="I77" s="52">
        <v>0</v>
      </c>
      <c r="J77" s="34">
        <v>0</v>
      </c>
      <c r="K77" s="52">
        <v>0</v>
      </c>
      <c r="L77" s="34">
        <v>0</v>
      </c>
      <c r="M77" s="34">
        <v>0</v>
      </c>
      <c r="N77" s="34">
        <v>0</v>
      </c>
      <c r="O77" s="10">
        <v>0</v>
      </c>
      <c r="P77" s="10">
        <v>0</v>
      </c>
      <c r="S77" s="52">
        <v>4</v>
      </c>
      <c r="T77" s="34" t="s">
        <v>428</v>
      </c>
      <c r="U77" s="53">
        <v>2016</v>
      </c>
      <c r="V77" s="13">
        <v>0</v>
      </c>
      <c r="W77" s="16">
        <v>0</v>
      </c>
      <c r="X77" s="13">
        <v>0</v>
      </c>
      <c r="Y77" s="16">
        <v>0</v>
      </c>
      <c r="Z77" s="13">
        <v>0</v>
      </c>
      <c r="AA77" s="16">
        <v>0</v>
      </c>
      <c r="AB77" s="13">
        <v>0</v>
      </c>
      <c r="AC77" s="16">
        <v>0</v>
      </c>
      <c r="AD77" s="16">
        <v>0</v>
      </c>
      <c r="AE77" s="16">
        <v>0</v>
      </c>
      <c r="AF77" s="10">
        <f t="shared" ref="AF77:AF83" si="171">V77+X77+Z77+AB77+AD77</f>
        <v>0</v>
      </c>
      <c r="AG77" s="10">
        <f t="shared" ref="AG77:AG83" si="172">W77+Y77+AA77+AC77+AE77</f>
        <v>0</v>
      </c>
      <c r="AJ77" s="52">
        <v>4</v>
      </c>
      <c r="AK77" s="34" t="s">
        <v>428</v>
      </c>
      <c r="AL77" s="53">
        <v>2016</v>
      </c>
      <c r="AM77" s="13">
        <v>0</v>
      </c>
      <c r="AN77" s="16">
        <v>0</v>
      </c>
      <c r="AO77" s="13">
        <v>0</v>
      </c>
      <c r="AP77" s="16">
        <v>0</v>
      </c>
      <c r="AQ77" s="13">
        <v>0</v>
      </c>
      <c r="AR77" s="16">
        <v>0</v>
      </c>
      <c r="AS77" s="13">
        <v>0</v>
      </c>
      <c r="AT77" s="16">
        <v>0</v>
      </c>
      <c r="AU77" s="16">
        <v>0</v>
      </c>
      <c r="AV77" s="16">
        <v>0</v>
      </c>
      <c r="AW77" s="10">
        <f t="shared" ref="AW77:AW83" si="173">AM77+AO77+AQ77+AS77+AU77</f>
        <v>0</v>
      </c>
      <c r="AX77" s="10">
        <f t="shared" ref="AX77:AX83" si="174">AN77+AP77+AR77+AT77+AV77</f>
        <v>0</v>
      </c>
      <c r="BA77" s="65">
        <v>4</v>
      </c>
      <c r="BB77" s="66" t="s">
        <v>428</v>
      </c>
      <c r="BC77" s="34">
        <v>2016</v>
      </c>
      <c r="BD77" s="52">
        <f t="shared" si="119"/>
        <v>0</v>
      </c>
      <c r="BE77" s="52">
        <f t="shared" si="120"/>
        <v>0</v>
      </c>
      <c r="BF77" s="52">
        <f t="shared" si="121"/>
        <v>0</v>
      </c>
      <c r="BG77" s="52">
        <f t="shared" si="122"/>
        <v>0</v>
      </c>
      <c r="BH77" s="52">
        <f t="shared" si="123"/>
        <v>0</v>
      </c>
      <c r="BI77" s="52">
        <f t="shared" si="124"/>
        <v>0</v>
      </c>
      <c r="BJ77" s="52">
        <f t="shared" si="125"/>
        <v>0</v>
      </c>
      <c r="BK77" s="52">
        <f t="shared" si="126"/>
        <v>0</v>
      </c>
      <c r="BL77" s="52">
        <f t="shared" si="127"/>
        <v>0</v>
      </c>
      <c r="BM77" s="52">
        <f t="shared" si="128"/>
        <v>0</v>
      </c>
      <c r="BN77" s="10">
        <f t="shared" si="129"/>
        <v>0</v>
      </c>
      <c r="BO77" s="10">
        <f t="shared" si="130"/>
        <v>0</v>
      </c>
    </row>
    <row r="78" customHeight="1" spans="2:67">
      <c r="B78" s="52"/>
      <c r="C78" s="34"/>
      <c r="D78" s="34">
        <v>2017</v>
      </c>
      <c r="E78" s="34">
        <v>0</v>
      </c>
      <c r="F78" s="34">
        <v>0</v>
      </c>
      <c r="G78" s="34">
        <v>0</v>
      </c>
      <c r="H78" s="34">
        <v>0</v>
      </c>
      <c r="I78" s="52">
        <v>0</v>
      </c>
      <c r="J78" s="34">
        <v>0</v>
      </c>
      <c r="K78" s="52">
        <v>0</v>
      </c>
      <c r="L78" s="34">
        <v>0</v>
      </c>
      <c r="M78" s="34">
        <v>0</v>
      </c>
      <c r="N78" s="34">
        <v>0</v>
      </c>
      <c r="O78" s="10">
        <v>0</v>
      </c>
      <c r="P78" s="10">
        <v>0</v>
      </c>
      <c r="S78" s="52"/>
      <c r="T78" s="34"/>
      <c r="U78" s="53">
        <v>2017</v>
      </c>
      <c r="V78" s="13">
        <v>0</v>
      </c>
      <c r="W78" s="16">
        <v>0</v>
      </c>
      <c r="X78" s="13">
        <v>0</v>
      </c>
      <c r="Y78" s="16">
        <v>0</v>
      </c>
      <c r="Z78" s="13">
        <v>0</v>
      </c>
      <c r="AA78" s="16">
        <v>0</v>
      </c>
      <c r="AB78" s="13">
        <v>0</v>
      </c>
      <c r="AC78" s="16">
        <v>0</v>
      </c>
      <c r="AD78" s="16">
        <v>0</v>
      </c>
      <c r="AE78" s="16">
        <v>0</v>
      </c>
      <c r="AF78" s="10">
        <f t="shared" si="171"/>
        <v>0</v>
      </c>
      <c r="AG78" s="10">
        <f t="shared" si="172"/>
        <v>0</v>
      </c>
      <c r="AJ78" s="52"/>
      <c r="AK78" s="34"/>
      <c r="AL78" s="53">
        <v>2017</v>
      </c>
      <c r="AM78" s="13">
        <v>0</v>
      </c>
      <c r="AN78" s="16">
        <v>0</v>
      </c>
      <c r="AO78" s="13">
        <v>0</v>
      </c>
      <c r="AP78" s="16">
        <v>0</v>
      </c>
      <c r="AQ78" s="13">
        <v>0</v>
      </c>
      <c r="AR78" s="16">
        <v>0</v>
      </c>
      <c r="AS78" s="13">
        <v>0</v>
      </c>
      <c r="AT78" s="16">
        <v>0</v>
      </c>
      <c r="AU78" s="16">
        <v>0</v>
      </c>
      <c r="AV78" s="16">
        <v>0</v>
      </c>
      <c r="AW78" s="10">
        <f t="shared" si="173"/>
        <v>0</v>
      </c>
      <c r="AX78" s="10">
        <f t="shared" si="174"/>
        <v>0</v>
      </c>
      <c r="BA78" s="67"/>
      <c r="BB78" s="68"/>
      <c r="BC78" s="34">
        <v>2017</v>
      </c>
      <c r="BD78" s="52">
        <f t="shared" si="119"/>
        <v>0</v>
      </c>
      <c r="BE78" s="52">
        <f t="shared" si="120"/>
        <v>0</v>
      </c>
      <c r="BF78" s="52">
        <f t="shared" si="121"/>
        <v>0</v>
      </c>
      <c r="BG78" s="52">
        <f t="shared" si="122"/>
        <v>0</v>
      </c>
      <c r="BH78" s="52">
        <f t="shared" si="123"/>
        <v>0</v>
      </c>
      <c r="BI78" s="52">
        <f t="shared" si="124"/>
        <v>0</v>
      </c>
      <c r="BJ78" s="52">
        <f t="shared" si="125"/>
        <v>0</v>
      </c>
      <c r="BK78" s="52">
        <f t="shared" si="126"/>
        <v>0</v>
      </c>
      <c r="BL78" s="52">
        <f t="shared" si="127"/>
        <v>0</v>
      </c>
      <c r="BM78" s="52">
        <f t="shared" si="128"/>
        <v>0</v>
      </c>
      <c r="BN78" s="10">
        <f t="shared" si="129"/>
        <v>0</v>
      </c>
      <c r="BO78" s="10">
        <f t="shared" si="130"/>
        <v>0</v>
      </c>
    </row>
    <row r="79" customHeight="1" spans="2:67">
      <c r="B79" s="52"/>
      <c r="C79" s="34"/>
      <c r="D79" s="34">
        <v>2018</v>
      </c>
      <c r="E79" s="34">
        <v>0</v>
      </c>
      <c r="F79" s="34">
        <v>0</v>
      </c>
      <c r="G79" s="34">
        <v>0</v>
      </c>
      <c r="H79" s="34">
        <v>0</v>
      </c>
      <c r="I79" s="52">
        <v>0</v>
      </c>
      <c r="J79" s="34">
        <v>0</v>
      </c>
      <c r="K79" s="52">
        <v>0</v>
      </c>
      <c r="L79" s="34">
        <v>0</v>
      </c>
      <c r="M79" s="34">
        <v>0</v>
      </c>
      <c r="N79" s="34">
        <v>0</v>
      </c>
      <c r="O79" s="10">
        <v>0</v>
      </c>
      <c r="P79" s="10">
        <v>0</v>
      </c>
      <c r="S79" s="52"/>
      <c r="T79" s="34"/>
      <c r="U79" s="53">
        <v>2018</v>
      </c>
      <c r="V79" s="13">
        <v>0</v>
      </c>
      <c r="W79" s="16">
        <v>0</v>
      </c>
      <c r="X79" s="13">
        <v>0</v>
      </c>
      <c r="Y79" s="16">
        <v>0</v>
      </c>
      <c r="Z79" s="13">
        <v>0</v>
      </c>
      <c r="AA79" s="16">
        <v>0</v>
      </c>
      <c r="AB79" s="13">
        <v>0</v>
      </c>
      <c r="AC79" s="16">
        <v>0</v>
      </c>
      <c r="AD79" s="16">
        <v>0</v>
      </c>
      <c r="AE79" s="16">
        <v>0</v>
      </c>
      <c r="AF79" s="10">
        <f t="shared" si="171"/>
        <v>0</v>
      </c>
      <c r="AG79" s="10">
        <f t="shared" si="172"/>
        <v>0</v>
      </c>
      <c r="AJ79" s="52"/>
      <c r="AK79" s="34"/>
      <c r="AL79" s="53">
        <v>2018</v>
      </c>
      <c r="AM79" s="13">
        <v>0</v>
      </c>
      <c r="AN79" s="16">
        <v>0</v>
      </c>
      <c r="AO79" s="13">
        <v>0</v>
      </c>
      <c r="AP79" s="16">
        <v>0</v>
      </c>
      <c r="AQ79" s="13">
        <v>0</v>
      </c>
      <c r="AR79" s="16">
        <v>0</v>
      </c>
      <c r="AS79" s="13">
        <v>0</v>
      </c>
      <c r="AT79" s="16">
        <v>0</v>
      </c>
      <c r="AU79" s="16">
        <v>0</v>
      </c>
      <c r="AV79" s="16">
        <v>0</v>
      </c>
      <c r="AW79" s="10">
        <f t="shared" si="173"/>
        <v>0</v>
      </c>
      <c r="AX79" s="10">
        <f t="shared" si="174"/>
        <v>0</v>
      </c>
      <c r="BA79" s="67"/>
      <c r="BB79" s="68"/>
      <c r="BC79" s="34">
        <v>2018</v>
      </c>
      <c r="BD79" s="52">
        <f t="shared" si="119"/>
        <v>0</v>
      </c>
      <c r="BE79" s="52">
        <f t="shared" si="120"/>
        <v>0</v>
      </c>
      <c r="BF79" s="52">
        <f t="shared" si="121"/>
        <v>0</v>
      </c>
      <c r="BG79" s="52">
        <f t="shared" si="122"/>
        <v>0</v>
      </c>
      <c r="BH79" s="52">
        <f t="shared" si="123"/>
        <v>0</v>
      </c>
      <c r="BI79" s="52">
        <f t="shared" si="124"/>
        <v>0</v>
      </c>
      <c r="BJ79" s="52">
        <f t="shared" si="125"/>
        <v>0</v>
      </c>
      <c r="BK79" s="52">
        <f t="shared" si="126"/>
        <v>0</v>
      </c>
      <c r="BL79" s="52">
        <f t="shared" si="127"/>
        <v>0</v>
      </c>
      <c r="BM79" s="52">
        <f t="shared" si="128"/>
        <v>0</v>
      </c>
      <c r="BN79" s="10">
        <f t="shared" si="129"/>
        <v>0</v>
      </c>
      <c r="BO79" s="10">
        <f t="shared" si="130"/>
        <v>0</v>
      </c>
    </row>
    <row r="80" customHeight="1" spans="2:67">
      <c r="B80" s="52"/>
      <c r="C80" s="34"/>
      <c r="D80" s="34">
        <v>2019</v>
      </c>
      <c r="E80" s="34">
        <v>0</v>
      </c>
      <c r="F80" s="34">
        <v>0</v>
      </c>
      <c r="G80" s="34">
        <v>0</v>
      </c>
      <c r="H80" s="34">
        <v>0</v>
      </c>
      <c r="I80" s="52">
        <v>0</v>
      </c>
      <c r="J80" s="34">
        <v>0</v>
      </c>
      <c r="K80" s="52">
        <v>0</v>
      </c>
      <c r="L80" s="34">
        <v>0</v>
      </c>
      <c r="M80" s="34">
        <v>0</v>
      </c>
      <c r="N80" s="34">
        <v>0</v>
      </c>
      <c r="O80" s="10">
        <v>0</v>
      </c>
      <c r="P80" s="10">
        <v>0</v>
      </c>
      <c r="S80" s="52"/>
      <c r="T80" s="34"/>
      <c r="U80" s="53">
        <v>2019</v>
      </c>
      <c r="V80" s="13">
        <v>0</v>
      </c>
      <c r="W80" s="16">
        <v>0</v>
      </c>
      <c r="X80" s="13">
        <v>0</v>
      </c>
      <c r="Y80" s="16">
        <v>0</v>
      </c>
      <c r="Z80" s="13">
        <v>0</v>
      </c>
      <c r="AA80" s="16">
        <v>0</v>
      </c>
      <c r="AB80" s="13">
        <v>0</v>
      </c>
      <c r="AC80" s="16">
        <v>0</v>
      </c>
      <c r="AD80" s="16">
        <v>0</v>
      </c>
      <c r="AE80" s="16">
        <v>0</v>
      </c>
      <c r="AF80" s="10">
        <f t="shared" si="171"/>
        <v>0</v>
      </c>
      <c r="AG80" s="10">
        <f t="shared" si="172"/>
        <v>0</v>
      </c>
      <c r="AJ80" s="52"/>
      <c r="AK80" s="34"/>
      <c r="AL80" s="53">
        <v>2019</v>
      </c>
      <c r="AM80" s="13">
        <v>0</v>
      </c>
      <c r="AN80" s="16">
        <v>0</v>
      </c>
      <c r="AO80" s="13">
        <v>0</v>
      </c>
      <c r="AP80" s="16">
        <v>0</v>
      </c>
      <c r="AQ80" s="13">
        <v>0</v>
      </c>
      <c r="AR80" s="16">
        <v>0</v>
      </c>
      <c r="AS80" s="13">
        <v>0</v>
      </c>
      <c r="AT80" s="16">
        <v>0</v>
      </c>
      <c r="AU80" s="16">
        <v>0</v>
      </c>
      <c r="AV80" s="16">
        <v>0</v>
      </c>
      <c r="AW80" s="10">
        <f t="shared" si="173"/>
        <v>0</v>
      </c>
      <c r="AX80" s="10">
        <f t="shared" si="174"/>
        <v>0</v>
      </c>
      <c r="BA80" s="67"/>
      <c r="BB80" s="68"/>
      <c r="BC80" s="34">
        <v>2019</v>
      </c>
      <c r="BD80" s="52">
        <f t="shared" si="119"/>
        <v>0</v>
      </c>
      <c r="BE80" s="52">
        <f t="shared" si="120"/>
        <v>0</v>
      </c>
      <c r="BF80" s="52">
        <f t="shared" si="121"/>
        <v>0</v>
      </c>
      <c r="BG80" s="52">
        <f t="shared" si="122"/>
        <v>0</v>
      </c>
      <c r="BH80" s="52">
        <f t="shared" si="123"/>
        <v>0</v>
      </c>
      <c r="BI80" s="52">
        <f t="shared" si="124"/>
        <v>0</v>
      </c>
      <c r="BJ80" s="52">
        <f t="shared" si="125"/>
        <v>0</v>
      </c>
      <c r="BK80" s="52">
        <f t="shared" si="126"/>
        <v>0</v>
      </c>
      <c r="BL80" s="52">
        <f t="shared" si="127"/>
        <v>0</v>
      </c>
      <c r="BM80" s="52">
        <f t="shared" si="128"/>
        <v>0</v>
      </c>
      <c r="BN80" s="10">
        <f t="shared" si="129"/>
        <v>0</v>
      </c>
      <c r="BO80" s="10">
        <f t="shared" si="130"/>
        <v>0</v>
      </c>
    </row>
    <row r="81" ht="18.75" spans="2:71">
      <c r="B81" s="52"/>
      <c r="C81" s="34"/>
      <c r="D81" s="53">
        <v>2020</v>
      </c>
      <c r="E81" s="34">
        <v>0</v>
      </c>
      <c r="F81" s="34">
        <v>0</v>
      </c>
      <c r="G81" s="52">
        <v>0</v>
      </c>
      <c r="H81" s="34">
        <v>0</v>
      </c>
      <c r="I81" s="52">
        <v>0</v>
      </c>
      <c r="J81" s="34">
        <v>0</v>
      </c>
      <c r="K81" s="52">
        <v>0</v>
      </c>
      <c r="L81" s="34">
        <v>0</v>
      </c>
      <c r="M81" s="34">
        <v>0</v>
      </c>
      <c r="N81" s="34">
        <v>0</v>
      </c>
      <c r="O81" s="10">
        <v>0</v>
      </c>
      <c r="P81" s="10">
        <v>0</v>
      </c>
      <c r="S81" s="52"/>
      <c r="T81" s="34"/>
      <c r="U81" s="53">
        <v>2020</v>
      </c>
      <c r="V81" s="13">
        <v>0</v>
      </c>
      <c r="W81" s="16">
        <v>0</v>
      </c>
      <c r="X81" s="52">
        <v>0</v>
      </c>
      <c r="Y81" s="34">
        <v>0</v>
      </c>
      <c r="Z81" s="52">
        <v>0</v>
      </c>
      <c r="AA81" s="34">
        <v>0</v>
      </c>
      <c r="AB81" s="52">
        <v>0</v>
      </c>
      <c r="AC81" s="34">
        <v>0</v>
      </c>
      <c r="AD81" s="34">
        <v>0</v>
      </c>
      <c r="AE81" s="34">
        <v>0</v>
      </c>
      <c r="AF81" s="10">
        <f t="shared" si="171"/>
        <v>0</v>
      </c>
      <c r="AG81" s="10">
        <f t="shared" si="172"/>
        <v>0</v>
      </c>
      <c r="AJ81" s="52"/>
      <c r="AK81" s="34"/>
      <c r="AL81" s="53">
        <v>2020</v>
      </c>
      <c r="AM81" s="13">
        <v>0</v>
      </c>
      <c r="AN81" s="16">
        <v>0</v>
      </c>
      <c r="AO81" s="52">
        <v>0</v>
      </c>
      <c r="AP81" s="34">
        <v>0</v>
      </c>
      <c r="AQ81" s="52">
        <v>0</v>
      </c>
      <c r="AR81" s="34">
        <v>0</v>
      </c>
      <c r="AS81" s="52">
        <v>0</v>
      </c>
      <c r="AT81" s="34">
        <v>0</v>
      </c>
      <c r="AU81" s="34">
        <v>0</v>
      </c>
      <c r="AV81" s="34">
        <v>0</v>
      </c>
      <c r="AW81" s="10">
        <f t="shared" si="173"/>
        <v>0</v>
      </c>
      <c r="AX81" s="10">
        <f t="shared" si="174"/>
        <v>0</v>
      </c>
      <c r="BA81" s="67"/>
      <c r="BB81" s="68"/>
      <c r="BC81" s="53">
        <v>2020</v>
      </c>
      <c r="BD81" s="52">
        <f t="shared" si="119"/>
        <v>0</v>
      </c>
      <c r="BE81" s="52">
        <f t="shared" si="120"/>
        <v>0</v>
      </c>
      <c r="BF81" s="52">
        <f t="shared" si="121"/>
        <v>0</v>
      </c>
      <c r="BG81" s="52">
        <f t="shared" si="122"/>
        <v>0</v>
      </c>
      <c r="BH81" s="52">
        <f t="shared" si="123"/>
        <v>0</v>
      </c>
      <c r="BI81" s="52">
        <f t="shared" si="124"/>
        <v>0</v>
      </c>
      <c r="BJ81" s="52">
        <f t="shared" si="125"/>
        <v>0</v>
      </c>
      <c r="BK81" s="52">
        <f t="shared" si="126"/>
        <v>0</v>
      </c>
      <c r="BL81" s="52">
        <f t="shared" si="127"/>
        <v>0</v>
      </c>
      <c r="BM81" s="52">
        <f t="shared" si="128"/>
        <v>0</v>
      </c>
      <c r="BN81" s="10">
        <f t="shared" si="129"/>
        <v>0</v>
      </c>
      <c r="BO81" s="10">
        <f t="shared" si="130"/>
        <v>0</v>
      </c>
      <c r="BR81" s="72"/>
      <c r="BS81" s="72"/>
    </row>
    <row r="82" ht="18.75" spans="2:71">
      <c r="B82" s="52"/>
      <c r="C82" s="34"/>
      <c r="D82" s="53">
        <v>2021</v>
      </c>
      <c r="E82" s="52">
        <v>0</v>
      </c>
      <c r="F82" s="34">
        <v>0</v>
      </c>
      <c r="G82" s="52">
        <v>0</v>
      </c>
      <c r="H82" s="34">
        <v>0</v>
      </c>
      <c r="I82" s="52">
        <v>0</v>
      </c>
      <c r="J82" s="34">
        <v>0</v>
      </c>
      <c r="K82" s="52">
        <v>0</v>
      </c>
      <c r="L82" s="34">
        <v>0</v>
      </c>
      <c r="M82" s="34">
        <v>0</v>
      </c>
      <c r="N82" s="34">
        <v>0</v>
      </c>
      <c r="O82" s="10">
        <v>0</v>
      </c>
      <c r="P82" s="10">
        <v>0</v>
      </c>
      <c r="S82" s="52"/>
      <c r="T82" s="34"/>
      <c r="U82" s="53">
        <v>2021</v>
      </c>
      <c r="V82" s="16">
        <v>0</v>
      </c>
      <c r="W82" s="16">
        <v>0</v>
      </c>
      <c r="X82" s="13">
        <v>0</v>
      </c>
      <c r="Y82" s="16">
        <v>0</v>
      </c>
      <c r="Z82" s="13">
        <v>0</v>
      </c>
      <c r="AA82" s="16">
        <v>0</v>
      </c>
      <c r="AB82" s="13">
        <v>0</v>
      </c>
      <c r="AC82" s="16">
        <v>0</v>
      </c>
      <c r="AD82" s="16">
        <v>0</v>
      </c>
      <c r="AE82" s="13">
        <v>0</v>
      </c>
      <c r="AF82" s="10">
        <f t="shared" si="171"/>
        <v>0</v>
      </c>
      <c r="AG82" s="10">
        <f t="shared" si="172"/>
        <v>0</v>
      </c>
      <c r="AJ82" s="52"/>
      <c r="AK82" s="34"/>
      <c r="AL82" s="53">
        <v>2021</v>
      </c>
      <c r="AM82" s="16">
        <v>0</v>
      </c>
      <c r="AN82" s="16">
        <v>0</v>
      </c>
      <c r="AO82" s="13">
        <v>0</v>
      </c>
      <c r="AP82" s="16">
        <v>0</v>
      </c>
      <c r="AQ82" s="13">
        <v>0</v>
      </c>
      <c r="AR82" s="16">
        <v>0</v>
      </c>
      <c r="AS82" s="13">
        <v>0</v>
      </c>
      <c r="AT82" s="16">
        <v>0</v>
      </c>
      <c r="AU82" s="16">
        <v>0</v>
      </c>
      <c r="AV82" s="13">
        <v>0</v>
      </c>
      <c r="AW82" s="10">
        <f t="shared" si="173"/>
        <v>0</v>
      </c>
      <c r="AX82" s="10">
        <f t="shared" si="174"/>
        <v>0</v>
      </c>
      <c r="BA82" s="67"/>
      <c r="BB82" s="68"/>
      <c r="BC82" s="53">
        <v>2021</v>
      </c>
      <c r="BD82" s="52">
        <f t="shared" si="119"/>
        <v>0</v>
      </c>
      <c r="BE82" s="52">
        <f t="shared" si="120"/>
        <v>0</v>
      </c>
      <c r="BF82" s="52">
        <f t="shared" si="121"/>
        <v>0</v>
      </c>
      <c r="BG82" s="52">
        <f t="shared" si="122"/>
        <v>0</v>
      </c>
      <c r="BH82" s="52">
        <f t="shared" si="123"/>
        <v>0</v>
      </c>
      <c r="BI82" s="52">
        <f t="shared" si="124"/>
        <v>0</v>
      </c>
      <c r="BJ82" s="52">
        <f t="shared" si="125"/>
        <v>0</v>
      </c>
      <c r="BK82" s="52">
        <f t="shared" si="126"/>
        <v>0</v>
      </c>
      <c r="BL82" s="52">
        <f t="shared" si="127"/>
        <v>0</v>
      </c>
      <c r="BM82" s="52">
        <f t="shared" si="128"/>
        <v>0</v>
      </c>
      <c r="BN82" s="10">
        <f t="shared" si="129"/>
        <v>0</v>
      </c>
      <c r="BO82" s="10">
        <f t="shared" si="130"/>
        <v>0</v>
      </c>
      <c r="BR82" s="72"/>
      <c r="BS82" s="72"/>
    </row>
    <row r="83" ht="18.75" spans="2:71">
      <c r="B83" s="54"/>
      <c r="C83" s="55"/>
      <c r="D83" s="53"/>
      <c r="E83" s="52">
        <v>0</v>
      </c>
      <c r="F83" s="34">
        <v>0</v>
      </c>
      <c r="G83" s="52">
        <v>0</v>
      </c>
      <c r="H83" s="34">
        <v>0</v>
      </c>
      <c r="I83" s="52">
        <v>0</v>
      </c>
      <c r="J83" s="34">
        <v>0</v>
      </c>
      <c r="K83" s="52">
        <v>0</v>
      </c>
      <c r="L83" s="34">
        <v>0</v>
      </c>
      <c r="M83" s="34">
        <v>0</v>
      </c>
      <c r="N83" s="34">
        <v>0</v>
      </c>
      <c r="O83" s="10">
        <v>0</v>
      </c>
      <c r="P83" s="10">
        <v>0</v>
      </c>
      <c r="S83" s="52"/>
      <c r="T83" s="34"/>
      <c r="U83" s="53">
        <v>2022</v>
      </c>
      <c r="V83" s="16">
        <v>0</v>
      </c>
      <c r="W83" s="16">
        <v>0</v>
      </c>
      <c r="X83" s="13">
        <v>0</v>
      </c>
      <c r="Y83" s="16">
        <v>0</v>
      </c>
      <c r="Z83" s="13">
        <v>0</v>
      </c>
      <c r="AA83" s="16">
        <v>0</v>
      </c>
      <c r="AB83" s="13">
        <v>0</v>
      </c>
      <c r="AC83" s="16">
        <v>0</v>
      </c>
      <c r="AD83" s="16">
        <v>0</v>
      </c>
      <c r="AE83" s="13">
        <v>0</v>
      </c>
      <c r="AF83" s="10">
        <f t="shared" si="171"/>
        <v>0</v>
      </c>
      <c r="AG83" s="10">
        <f t="shared" si="172"/>
        <v>0</v>
      </c>
      <c r="AJ83" s="52"/>
      <c r="AK83" s="34"/>
      <c r="AL83" s="53">
        <v>2022</v>
      </c>
      <c r="AM83" s="52">
        <v>0</v>
      </c>
      <c r="AN83" s="34">
        <v>0</v>
      </c>
      <c r="AO83" s="52">
        <v>0</v>
      </c>
      <c r="AP83" s="34">
        <v>0</v>
      </c>
      <c r="AQ83" s="52">
        <v>0</v>
      </c>
      <c r="AR83" s="34">
        <v>0</v>
      </c>
      <c r="AS83" s="52">
        <v>0</v>
      </c>
      <c r="AT83" s="34">
        <v>0</v>
      </c>
      <c r="AU83" s="52">
        <v>0</v>
      </c>
      <c r="AV83" s="34">
        <v>0</v>
      </c>
      <c r="AW83" s="10">
        <f t="shared" si="173"/>
        <v>0</v>
      </c>
      <c r="AX83" s="10">
        <f t="shared" si="174"/>
        <v>0</v>
      </c>
      <c r="BA83" s="69"/>
      <c r="BB83" s="70"/>
      <c r="BC83" s="53">
        <v>2022</v>
      </c>
      <c r="BD83" s="52">
        <f t="shared" si="119"/>
        <v>0</v>
      </c>
      <c r="BE83" s="52">
        <f t="shared" si="120"/>
        <v>0</v>
      </c>
      <c r="BF83" s="52">
        <f t="shared" si="121"/>
        <v>0</v>
      </c>
      <c r="BG83" s="52">
        <f t="shared" si="122"/>
        <v>0</v>
      </c>
      <c r="BH83" s="52">
        <f t="shared" si="123"/>
        <v>0</v>
      </c>
      <c r="BI83" s="52">
        <f t="shared" si="124"/>
        <v>0</v>
      </c>
      <c r="BJ83" s="52">
        <f t="shared" si="125"/>
        <v>0</v>
      </c>
      <c r="BK83" s="52">
        <f t="shared" si="126"/>
        <v>0</v>
      </c>
      <c r="BL83" s="52">
        <f t="shared" si="127"/>
        <v>0</v>
      </c>
      <c r="BM83" s="52">
        <f t="shared" si="128"/>
        <v>0</v>
      </c>
      <c r="BN83" s="10">
        <f t="shared" si="129"/>
        <v>0</v>
      </c>
      <c r="BO83" s="10">
        <f t="shared" si="130"/>
        <v>0</v>
      </c>
      <c r="BR83" s="72"/>
      <c r="BS83" s="72"/>
    </row>
    <row r="84" customHeight="1" spans="2:67">
      <c r="B84" s="56" t="s">
        <v>61</v>
      </c>
      <c r="C84" s="57"/>
      <c r="D84" s="58"/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0</v>
      </c>
      <c r="S84" s="62" t="s">
        <v>61</v>
      </c>
      <c r="T84" s="63"/>
      <c r="U84" s="64"/>
      <c r="V84" s="59">
        <f t="shared" ref="V84:AG84" si="175">SUM(V77:V83)</f>
        <v>0</v>
      </c>
      <c r="W84" s="59">
        <f t="shared" si="175"/>
        <v>0</v>
      </c>
      <c r="X84" s="59">
        <f t="shared" si="175"/>
        <v>0</v>
      </c>
      <c r="Y84" s="59">
        <f t="shared" si="175"/>
        <v>0</v>
      </c>
      <c r="Z84" s="59">
        <f t="shared" si="175"/>
        <v>0</v>
      </c>
      <c r="AA84" s="59">
        <f t="shared" si="175"/>
        <v>0</v>
      </c>
      <c r="AB84" s="59">
        <f t="shared" si="175"/>
        <v>0</v>
      </c>
      <c r="AC84" s="59">
        <f t="shared" si="175"/>
        <v>0</v>
      </c>
      <c r="AD84" s="59">
        <f t="shared" si="175"/>
        <v>0</v>
      </c>
      <c r="AE84" s="59">
        <f t="shared" si="175"/>
        <v>0</v>
      </c>
      <c r="AF84" s="59">
        <f t="shared" si="175"/>
        <v>0</v>
      </c>
      <c r="AG84" s="59">
        <f t="shared" si="175"/>
        <v>0</v>
      </c>
      <c r="AJ84" s="62" t="s">
        <v>61</v>
      </c>
      <c r="AK84" s="63"/>
      <c r="AL84" s="64"/>
      <c r="AM84" s="59">
        <f t="shared" ref="AM84:AX84" si="176">SUM(AM77:AM83)</f>
        <v>0</v>
      </c>
      <c r="AN84" s="59">
        <f t="shared" si="176"/>
        <v>0</v>
      </c>
      <c r="AO84" s="59">
        <f t="shared" si="176"/>
        <v>0</v>
      </c>
      <c r="AP84" s="59">
        <f t="shared" si="176"/>
        <v>0</v>
      </c>
      <c r="AQ84" s="59">
        <f t="shared" si="176"/>
        <v>0</v>
      </c>
      <c r="AR84" s="59">
        <f t="shared" si="176"/>
        <v>0</v>
      </c>
      <c r="AS84" s="59">
        <f t="shared" si="176"/>
        <v>0</v>
      </c>
      <c r="AT84" s="59">
        <f t="shared" si="176"/>
        <v>0</v>
      </c>
      <c r="AU84" s="59">
        <f t="shared" si="176"/>
        <v>0</v>
      </c>
      <c r="AV84" s="59">
        <f t="shared" si="176"/>
        <v>0</v>
      </c>
      <c r="AW84" s="59">
        <f t="shared" si="176"/>
        <v>0</v>
      </c>
      <c r="AX84" s="59">
        <f t="shared" si="176"/>
        <v>0</v>
      </c>
      <c r="BA84" s="56" t="s">
        <v>61</v>
      </c>
      <c r="BB84" s="57"/>
      <c r="BC84" s="58"/>
      <c r="BD84" s="52">
        <f t="shared" si="119"/>
        <v>0</v>
      </c>
      <c r="BE84" s="52">
        <f t="shared" si="120"/>
        <v>0</v>
      </c>
      <c r="BF84" s="52">
        <f t="shared" si="121"/>
        <v>0</v>
      </c>
      <c r="BG84" s="52">
        <f t="shared" si="122"/>
        <v>0</v>
      </c>
      <c r="BH84" s="52">
        <f t="shared" si="123"/>
        <v>0</v>
      </c>
      <c r="BI84" s="52">
        <f t="shared" si="124"/>
        <v>0</v>
      </c>
      <c r="BJ84" s="52">
        <f t="shared" si="125"/>
        <v>0</v>
      </c>
      <c r="BK84" s="52">
        <f t="shared" si="126"/>
        <v>0</v>
      </c>
      <c r="BL84" s="52">
        <f t="shared" si="127"/>
        <v>0</v>
      </c>
      <c r="BM84" s="52">
        <f t="shared" si="128"/>
        <v>0</v>
      </c>
      <c r="BN84" s="10">
        <f t="shared" si="129"/>
        <v>0</v>
      </c>
      <c r="BO84" s="10">
        <f t="shared" si="130"/>
        <v>0</v>
      </c>
    </row>
    <row r="85" customHeight="1" spans="2:67">
      <c r="B85" s="52">
        <v>5</v>
      </c>
      <c r="C85" s="34" t="s">
        <v>464</v>
      </c>
      <c r="D85" s="34">
        <v>2016</v>
      </c>
      <c r="E85" s="34">
        <v>0</v>
      </c>
      <c r="F85" s="34">
        <v>0</v>
      </c>
      <c r="G85" s="52">
        <v>0</v>
      </c>
      <c r="H85" s="34">
        <v>0</v>
      </c>
      <c r="I85" s="52">
        <v>0</v>
      </c>
      <c r="J85" s="34">
        <v>0</v>
      </c>
      <c r="K85" s="52">
        <v>0</v>
      </c>
      <c r="L85" s="34">
        <v>0</v>
      </c>
      <c r="M85" s="34">
        <v>0</v>
      </c>
      <c r="N85" s="52">
        <v>0</v>
      </c>
      <c r="O85" s="10">
        <v>0</v>
      </c>
      <c r="P85" s="10">
        <v>0</v>
      </c>
      <c r="S85" s="52">
        <v>5</v>
      </c>
      <c r="T85" s="34" t="s">
        <v>464</v>
      </c>
      <c r="U85" s="34">
        <v>2016</v>
      </c>
      <c r="V85" s="34"/>
      <c r="W85" s="34"/>
      <c r="X85" s="52"/>
      <c r="Y85" s="34"/>
      <c r="Z85" s="52"/>
      <c r="AA85" s="34"/>
      <c r="AB85" s="52"/>
      <c r="AC85" s="34"/>
      <c r="AD85" s="34"/>
      <c r="AE85" s="52"/>
      <c r="AF85" s="10">
        <f t="shared" si="115"/>
        <v>0</v>
      </c>
      <c r="AG85" s="10">
        <f t="shared" si="116"/>
        <v>0</v>
      </c>
      <c r="AJ85" s="52">
        <v>5</v>
      </c>
      <c r="AK85" s="34" t="s">
        <v>464</v>
      </c>
      <c r="AL85" s="34">
        <v>2016</v>
      </c>
      <c r="AM85" s="52">
        <v>0</v>
      </c>
      <c r="AN85" s="34">
        <v>0</v>
      </c>
      <c r="AO85" s="52">
        <v>0</v>
      </c>
      <c r="AP85" s="34">
        <v>0</v>
      </c>
      <c r="AQ85" s="52">
        <v>0</v>
      </c>
      <c r="AR85" s="34">
        <v>0</v>
      </c>
      <c r="AS85" s="52">
        <v>0</v>
      </c>
      <c r="AT85" s="34">
        <v>0</v>
      </c>
      <c r="AU85" s="52">
        <v>0</v>
      </c>
      <c r="AV85" s="34">
        <v>0</v>
      </c>
      <c r="AW85" s="10">
        <f t="shared" ref="AW85:AW90" si="177">AM85+AO85+AQ85+AS85+AU85</f>
        <v>0</v>
      </c>
      <c r="AX85" s="10">
        <f t="shared" ref="AX85:AX90" si="178">AN85+AP85+AR85+AT85+AV85</f>
        <v>0</v>
      </c>
      <c r="BA85" s="52">
        <v>5</v>
      </c>
      <c r="BB85" s="34" t="s">
        <v>464</v>
      </c>
      <c r="BC85" s="34">
        <v>2016</v>
      </c>
      <c r="BD85" s="52">
        <f t="shared" si="119"/>
        <v>0</v>
      </c>
      <c r="BE85" s="52">
        <f t="shared" si="120"/>
        <v>0</v>
      </c>
      <c r="BF85" s="52">
        <f t="shared" si="121"/>
        <v>0</v>
      </c>
      <c r="BG85" s="52">
        <f t="shared" si="122"/>
        <v>0</v>
      </c>
      <c r="BH85" s="52">
        <f t="shared" si="123"/>
        <v>0</v>
      </c>
      <c r="BI85" s="52">
        <f t="shared" si="124"/>
        <v>0</v>
      </c>
      <c r="BJ85" s="52">
        <f t="shared" si="125"/>
        <v>0</v>
      </c>
      <c r="BK85" s="52">
        <f t="shared" si="126"/>
        <v>0</v>
      </c>
      <c r="BL85" s="52">
        <f t="shared" si="127"/>
        <v>0</v>
      </c>
      <c r="BM85" s="52">
        <f t="shared" si="128"/>
        <v>0</v>
      </c>
      <c r="BN85" s="10">
        <f t="shared" si="129"/>
        <v>0</v>
      </c>
      <c r="BO85" s="10">
        <f t="shared" si="130"/>
        <v>0</v>
      </c>
    </row>
    <row r="86" customHeight="1" spans="2:67">
      <c r="B86" s="52"/>
      <c r="C86" s="34"/>
      <c r="D86" s="34">
        <v>2017</v>
      </c>
      <c r="E86" s="34">
        <v>0</v>
      </c>
      <c r="F86" s="34">
        <v>0</v>
      </c>
      <c r="G86" s="52">
        <v>0</v>
      </c>
      <c r="H86" s="34">
        <v>0</v>
      </c>
      <c r="I86" s="52">
        <v>0</v>
      </c>
      <c r="J86" s="34">
        <v>0</v>
      </c>
      <c r="K86" s="52">
        <v>0</v>
      </c>
      <c r="L86" s="34">
        <v>0</v>
      </c>
      <c r="M86" s="34">
        <v>0</v>
      </c>
      <c r="N86" s="52">
        <v>0</v>
      </c>
      <c r="O86" s="10">
        <v>0</v>
      </c>
      <c r="P86" s="10">
        <v>0</v>
      </c>
      <c r="S86" s="52"/>
      <c r="T86" s="34"/>
      <c r="U86" s="34">
        <v>2017</v>
      </c>
      <c r="V86" s="34"/>
      <c r="W86" s="34"/>
      <c r="X86" s="52"/>
      <c r="Y86" s="34"/>
      <c r="Z86" s="52"/>
      <c r="AA86" s="34"/>
      <c r="AB86" s="52"/>
      <c r="AC86" s="34"/>
      <c r="AD86" s="34"/>
      <c r="AE86" s="52"/>
      <c r="AF86" s="10">
        <f t="shared" ref="AF86:AF90" si="179">V86+X86+Z86+AB86+AD86</f>
        <v>0</v>
      </c>
      <c r="AG86" s="10">
        <f t="shared" ref="AG86:AG90" si="180">W86+Y86+AA86+AC86+AE86</f>
        <v>0</v>
      </c>
      <c r="AJ86" s="52"/>
      <c r="AK86" s="34"/>
      <c r="AL86" s="34">
        <v>2017</v>
      </c>
      <c r="AM86" s="52">
        <v>0</v>
      </c>
      <c r="AN86" s="34">
        <v>0</v>
      </c>
      <c r="AO86" s="52">
        <v>0</v>
      </c>
      <c r="AP86" s="34">
        <v>0</v>
      </c>
      <c r="AQ86" s="52">
        <v>0</v>
      </c>
      <c r="AR86" s="34">
        <v>0</v>
      </c>
      <c r="AS86" s="52">
        <v>0</v>
      </c>
      <c r="AT86" s="34">
        <v>0</v>
      </c>
      <c r="AU86" s="52">
        <v>0</v>
      </c>
      <c r="AV86" s="34">
        <v>0</v>
      </c>
      <c r="AW86" s="10">
        <f t="shared" si="177"/>
        <v>0</v>
      </c>
      <c r="AX86" s="10">
        <f t="shared" si="178"/>
        <v>0</v>
      </c>
      <c r="BA86" s="52"/>
      <c r="BB86" s="34"/>
      <c r="BC86" s="34">
        <v>2017</v>
      </c>
      <c r="BD86" s="52">
        <f t="shared" si="119"/>
        <v>0</v>
      </c>
      <c r="BE86" s="52">
        <f t="shared" si="120"/>
        <v>0</v>
      </c>
      <c r="BF86" s="52">
        <f t="shared" si="121"/>
        <v>0</v>
      </c>
      <c r="BG86" s="52">
        <f t="shared" si="122"/>
        <v>0</v>
      </c>
      <c r="BH86" s="52">
        <f t="shared" si="123"/>
        <v>0</v>
      </c>
      <c r="BI86" s="52">
        <f t="shared" si="124"/>
        <v>0</v>
      </c>
      <c r="BJ86" s="52">
        <f t="shared" si="125"/>
        <v>0</v>
      </c>
      <c r="BK86" s="52">
        <f t="shared" si="126"/>
        <v>0</v>
      </c>
      <c r="BL86" s="52">
        <f t="shared" si="127"/>
        <v>0</v>
      </c>
      <c r="BM86" s="52">
        <f t="shared" si="128"/>
        <v>0</v>
      </c>
      <c r="BN86" s="10">
        <f t="shared" si="129"/>
        <v>0</v>
      </c>
      <c r="BO86" s="10">
        <f t="shared" si="130"/>
        <v>0</v>
      </c>
    </row>
    <row r="87" customHeight="1" spans="2:67">
      <c r="B87" s="52"/>
      <c r="C87" s="34"/>
      <c r="D87" s="34">
        <v>2018</v>
      </c>
      <c r="E87" s="34">
        <v>0</v>
      </c>
      <c r="F87" s="34">
        <v>0</v>
      </c>
      <c r="G87" s="52">
        <v>0</v>
      </c>
      <c r="H87" s="34">
        <v>0</v>
      </c>
      <c r="I87" s="52">
        <v>0</v>
      </c>
      <c r="J87" s="34">
        <v>0</v>
      </c>
      <c r="K87" s="52">
        <v>0</v>
      </c>
      <c r="L87" s="34">
        <v>0</v>
      </c>
      <c r="M87" s="34">
        <v>0</v>
      </c>
      <c r="N87" s="52">
        <v>0</v>
      </c>
      <c r="O87" s="10">
        <v>0</v>
      </c>
      <c r="P87" s="10">
        <v>0</v>
      </c>
      <c r="S87" s="52"/>
      <c r="T87" s="34"/>
      <c r="U87" s="34">
        <v>2018</v>
      </c>
      <c r="V87" s="34"/>
      <c r="W87" s="34"/>
      <c r="X87" s="52"/>
      <c r="Y87" s="34"/>
      <c r="Z87" s="52"/>
      <c r="AA87" s="34"/>
      <c r="AB87" s="52"/>
      <c r="AC87" s="34"/>
      <c r="AD87" s="34"/>
      <c r="AE87" s="52"/>
      <c r="AF87" s="10">
        <f t="shared" si="179"/>
        <v>0</v>
      </c>
      <c r="AG87" s="10">
        <f t="shared" si="180"/>
        <v>0</v>
      </c>
      <c r="AJ87" s="52"/>
      <c r="AK87" s="34"/>
      <c r="AL87" s="34">
        <v>2018</v>
      </c>
      <c r="AM87" s="52">
        <v>0</v>
      </c>
      <c r="AN87" s="34">
        <v>0</v>
      </c>
      <c r="AO87" s="52">
        <v>0</v>
      </c>
      <c r="AP87" s="34">
        <v>0</v>
      </c>
      <c r="AQ87" s="52">
        <v>0</v>
      </c>
      <c r="AR87" s="34">
        <v>0</v>
      </c>
      <c r="AS87" s="52">
        <v>0</v>
      </c>
      <c r="AT87" s="34">
        <v>0</v>
      </c>
      <c r="AU87" s="52">
        <v>0</v>
      </c>
      <c r="AV87" s="34">
        <v>0</v>
      </c>
      <c r="AW87" s="10">
        <f t="shared" si="177"/>
        <v>0</v>
      </c>
      <c r="AX87" s="10">
        <f t="shared" si="178"/>
        <v>0</v>
      </c>
      <c r="BA87" s="52"/>
      <c r="BB87" s="34"/>
      <c r="BC87" s="34">
        <v>2018</v>
      </c>
      <c r="BD87" s="52">
        <f t="shared" si="119"/>
        <v>0</v>
      </c>
      <c r="BE87" s="52">
        <f t="shared" si="120"/>
        <v>0</v>
      </c>
      <c r="BF87" s="52">
        <f t="shared" si="121"/>
        <v>0</v>
      </c>
      <c r="BG87" s="52">
        <f t="shared" si="122"/>
        <v>0</v>
      </c>
      <c r="BH87" s="52">
        <f t="shared" si="123"/>
        <v>0</v>
      </c>
      <c r="BI87" s="52">
        <f t="shared" si="124"/>
        <v>0</v>
      </c>
      <c r="BJ87" s="52">
        <f t="shared" si="125"/>
        <v>0</v>
      </c>
      <c r="BK87" s="52">
        <f t="shared" si="126"/>
        <v>0</v>
      </c>
      <c r="BL87" s="52">
        <f t="shared" si="127"/>
        <v>0</v>
      </c>
      <c r="BM87" s="52">
        <f t="shared" si="128"/>
        <v>0</v>
      </c>
      <c r="BN87" s="10">
        <f t="shared" si="129"/>
        <v>0</v>
      </c>
      <c r="BO87" s="10">
        <f t="shared" si="130"/>
        <v>0</v>
      </c>
    </row>
    <row r="88" customHeight="1" spans="2:67">
      <c r="B88" s="52"/>
      <c r="C88" s="34"/>
      <c r="D88" s="34">
        <v>2019</v>
      </c>
      <c r="E88" s="34">
        <v>0</v>
      </c>
      <c r="F88" s="34">
        <v>0</v>
      </c>
      <c r="G88" s="52">
        <v>0</v>
      </c>
      <c r="H88" s="34">
        <v>0</v>
      </c>
      <c r="I88" s="52">
        <v>0</v>
      </c>
      <c r="J88" s="34">
        <v>0</v>
      </c>
      <c r="K88" s="52">
        <v>0</v>
      </c>
      <c r="L88" s="34">
        <v>0</v>
      </c>
      <c r="M88" s="34">
        <v>0</v>
      </c>
      <c r="N88" s="52">
        <v>0</v>
      </c>
      <c r="O88" s="10">
        <v>0</v>
      </c>
      <c r="P88" s="10">
        <v>0</v>
      </c>
      <c r="S88" s="52"/>
      <c r="T88" s="34"/>
      <c r="U88" s="34">
        <v>2019</v>
      </c>
      <c r="V88" s="34"/>
      <c r="W88" s="34"/>
      <c r="X88" s="52"/>
      <c r="Y88" s="34"/>
      <c r="Z88" s="52"/>
      <c r="AA88" s="34"/>
      <c r="AB88" s="52"/>
      <c r="AC88" s="34"/>
      <c r="AD88" s="34"/>
      <c r="AE88" s="52"/>
      <c r="AF88" s="10">
        <f t="shared" si="179"/>
        <v>0</v>
      </c>
      <c r="AG88" s="10">
        <f t="shared" si="180"/>
        <v>0</v>
      </c>
      <c r="AJ88" s="52"/>
      <c r="AK88" s="34"/>
      <c r="AL88" s="34">
        <v>2019</v>
      </c>
      <c r="AM88" s="52">
        <v>0</v>
      </c>
      <c r="AN88" s="34">
        <v>0</v>
      </c>
      <c r="AO88" s="52">
        <v>0</v>
      </c>
      <c r="AP88" s="34">
        <v>0</v>
      </c>
      <c r="AQ88" s="52">
        <v>0</v>
      </c>
      <c r="AR88" s="34">
        <v>0</v>
      </c>
      <c r="AS88" s="52">
        <v>0</v>
      </c>
      <c r="AT88" s="34">
        <v>0</v>
      </c>
      <c r="AU88" s="52">
        <v>0</v>
      </c>
      <c r="AV88" s="34">
        <v>0</v>
      </c>
      <c r="AW88" s="10">
        <f t="shared" si="177"/>
        <v>0</v>
      </c>
      <c r="AX88" s="10">
        <f t="shared" si="178"/>
        <v>0</v>
      </c>
      <c r="BA88" s="52"/>
      <c r="BB88" s="34"/>
      <c r="BC88" s="34">
        <v>2019</v>
      </c>
      <c r="BD88" s="52">
        <f t="shared" si="119"/>
        <v>0</v>
      </c>
      <c r="BE88" s="52">
        <f t="shared" si="120"/>
        <v>0</v>
      </c>
      <c r="BF88" s="52">
        <f t="shared" si="121"/>
        <v>0</v>
      </c>
      <c r="BG88" s="52">
        <f t="shared" si="122"/>
        <v>0</v>
      </c>
      <c r="BH88" s="52">
        <f t="shared" si="123"/>
        <v>0</v>
      </c>
      <c r="BI88" s="52">
        <f t="shared" si="124"/>
        <v>0</v>
      </c>
      <c r="BJ88" s="52">
        <f t="shared" si="125"/>
        <v>0</v>
      </c>
      <c r="BK88" s="52">
        <f t="shared" si="126"/>
        <v>0</v>
      </c>
      <c r="BL88" s="52">
        <f t="shared" si="127"/>
        <v>0</v>
      </c>
      <c r="BM88" s="52">
        <f t="shared" si="128"/>
        <v>0</v>
      </c>
      <c r="BN88" s="10">
        <f t="shared" si="129"/>
        <v>0</v>
      </c>
      <c r="BO88" s="10">
        <f t="shared" si="130"/>
        <v>0</v>
      </c>
    </row>
    <row r="89" ht="18.75" spans="2:67">
      <c r="B89" s="52"/>
      <c r="C89" s="34"/>
      <c r="D89" s="53">
        <v>2020</v>
      </c>
      <c r="E89" s="52">
        <v>0</v>
      </c>
      <c r="F89" s="34">
        <v>0</v>
      </c>
      <c r="G89" s="52">
        <v>0</v>
      </c>
      <c r="H89" s="34">
        <v>0</v>
      </c>
      <c r="I89" s="52">
        <v>0</v>
      </c>
      <c r="J89" s="34">
        <v>0</v>
      </c>
      <c r="K89" s="52">
        <v>0</v>
      </c>
      <c r="L89" s="34">
        <v>0</v>
      </c>
      <c r="M89" s="34">
        <v>0</v>
      </c>
      <c r="N89" s="34">
        <v>0</v>
      </c>
      <c r="O89" s="10">
        <v>0</v>
      </c>
      <c r="P89" s="10">
        <v>0</v>
      </c>
      <c r="S89" s="52"/>
      <c r="T89" s="34"/>
      <c r="U89" s="53">
        <v>2020</v>
      </c>
      <c r="V89" s="52">
        <v>0</v>
      </c>
      <c r="W89" s="34">
        <v>0</v>
      </c>
      <c r="X89" s="52">
        <v>0</v>
      </c>
      <c r="Y89" s="34">
        <v>0</v>
      </c>
      <c r="Z89" s="52">
        <v>0</v>
      </c>
      <c r="AA89" s="34">
        <v>0</v>
      </c>
      <c r="AB89" s="52">
        <v>0</v>
      </c>
      <c r="AC89" s="34">
        <v>0</v>
      </c>
      <c r="AD89" s="52">
        <v>0</v>
      </c>
      <c r="AE89" s="34">
        <v>0</v>
      </c>
      <c r="AF89" s="10">
        <f t="shared" si="179"/>
        <v>0</v>
      </c>
      <c r="AG89" s="10">
        <f t="shared" si="180"/>
        <v>0</v>
      </c>
      <c r="AJ89" s="52"/>
      <c r="AK89" s="34"/>
      <c r="AL89" s="53">
        <v>2020</v>
      </c>
      <c r="AM89" s="52">
        <v>0</v>
      </c>
      <c r="AN89" s="34">
        <v>0</v>
      </c>
      <c r="AO89" s="52">
        <v>0</v>
      </c>
      <c r="AP89" s="34">
        <v>0</v>
      </c>
      <c r="AQ89" s="52">
        <v>0</v>
      </c>
      <c r="AR89" s="34">
        <v>0</v>
      </c>
      <c r="AS89" s="52">
        <v>0</v>
      </c>
      <c r="AT89" s="34">
        <v>0</v>
      </c>
      <c r="AU89" s="52">
        <v>0</v>
      </c>
      <c r="AV89" s="34">
        <v>0</v>
      </c>
      <c r="AW89" s="10">
        <f t="shared" si="177"/>
        <v>0</v>
      </c>
      <c r="AX89" s="10">
        <f t="shared" si="178"/>
        <v>0</v>
      </c>
      <c r="BA89" s="52"/>
      <c r="BB89" s="34"/>
      <c r="BC89" s="53">
        <v>2020</v>
      </c>
      <c r="BD89" s="52">
        <f t="shared" si="119"/>
        <v>0</v>
      </c>
      <c r="BE89" s="52">
        <f t="shared" si="120"/>
        <v>0</v>
      </c>
      <c r="BF89" s="52">
        <f t="shared" si="121"/>
        <v>0</v>
      </c>
      <c r="BG89" s="52">
        <f t="shared" si="122"/>
        <v>0</v>
      </c>
      <c r="BH89" s="52">
        <f t="shared" si="123"/>
        <v>0</v>
      </c>
      <c r="BI89" s="52">
        <f t="shared" si="124"/>
        <v>0</v>
      </c>
      <c r="BJ89" s="52">
        <f t="shared" si="125"/>
        <v>0</v>
      </c>
      <c r="BK89" s="52">
        <f t="shared" si="126"/>
        <v>0</v>
      </c>
      <c r="BL89" s="52">
        <f t="shared" si="127"/>
        <v>0</v>
      </c>
      <c r="BM89" s="52">
        <f t="shared" si="128"/>
        <v>0</v>
      </c>
      <c r="BN89" s="10">
        <f t="shared" si="129"/>
        <v>0</v>
      </c>
      <c r="BO89" s="10">
        <f t="shared" si="130"/>
        <v>0</v>
      </c>
    </row>
    <row r="90" ht="18.75" spans="2:67">
      <c r="B90" s="52"/>
      <c r="C90" s="34"/>
      <c r="D90" s="53">
        <v>2021</v>
      </c>
      <c r="E90" s="52">
        <v>0</v>
      </c>
      <c r="F90" s="34">
        <v>0</v>
      </c>
      <c r="G90" s="52">
        <v>0</v>
      </c>
      <c r="H90" s="34">
        <v>0</v>
      </c>
      <c r="I90" s="52">
        <v>0</v>
      </c>
      <c r="J90" s="34">
        <v>0</v>
      </c>
      <c r="K90" s="52">
        <v>0</v>
      </c>
      <c r="L90" s="34">
        <v>0</v>
      </c>
      <c r="M90" s="34">
        <v>0</v>
      </c>
      <c r="N90" s="34">
        <v>0</v>
      </c>
      <c r="O90" s="10">
        <v>0</v>
      </c>
      <c r="P90" s="10">
        <v>0</v>
      </c>
      <c r="S90" s="52"/>
      <c r="T90" s="34"/>
      <c r="U90" s="53">
        <v>2021</v>
      </c>
      <c r="V90" s="52">
        <v>0</v>
      </c>
      <c r="W90" s="34">
        <v>0</v>
      </c>
      <c r="X90" s="52"/>
      <c r="Y90" s="34"/>
      <c r="Z90" s="52"/>
      <c r="AA90" s="34"/>
      <c r="AB90" s="52"/>
      <c r="AC90" s="34"/>
      <c r="AD90" s="52"/>
      <c r="AE90" s="34"/>
      <c r="AF90" s="10">
        <f t="shared" si="179"/>
        <v>0</v>
      </c>
      <c r="AG90" s="10">
        <f t="shared" si="180"/>
        <v>0</v>
      </c>
      <c r="AJ90" s="52"/>
      <c r="AK90" s="34"/>
      <c r="AL90" s="53">
        <v>2021</v>
      </c>
      <c r="AM90" s="52">
        <v>0</v>
      </c>
      <c r="AN90" s="34">
        <v>0</v>
      </c>
      <c r="AO90" s="52">
        <v>0</v>
      </c>
      <c r="AP90" s="34">
        <v>0</v>
      </c>
      <c r="AQ90" s="52">
        <v>0</v>
      </c>
      <c r="AR90" s="34">
        <v>0</v>
      </c>
      <c r="AS90" s="52">
        <v>0</v>
      </c>
      <c r="AT90" s="34">
        <v>0</v>
      </c>
      <c r="AU90" s="52">
        <v>0</v>
      </c>
      <c r="AV90" s="34">
        <v>0</v>
      </c>
      <c r="AW90" s="10">
        <f t="shared" si="177"/>
        <v>0</v>
      </c>
      <c r="AX90" s="10">
        <f t="shared" si="178"/>
        <v>0</v>
      </c>
      <c r="BA90" s="52"/>
      <c r="BB90" s="34"/>
      <c r="BC90" s="53">
        <v>2021</v>
      </c>
      <c r="BD90" s="52">
        <f t="shared" si="119"/>
        <v>0</v>
      </c>
      <c r="BE90" s="52">
        <f t="shared" si="120"/>
        <v>0</v>
      </c>
      <c r="BF90" s="52">
        <f t="shared" si="121"/>
        <v>0</v>
      </c>
      <c r="BG90" s="52">
        <f t="shared" si="122"/>
        <v>0</v>
      </c>
      <c r="BH90" s="52">
        <f t="shared" si="123"/>
        <v>0</v>
      </c>
      <c r="BI90" s="52">
        <f t="shared" si="124"/>
        <v>0</v>
      </c>
      <c r="BJ90" s="52">
        <f t="shared" si="125"/>
        <v>0</v>
      </c>
      <c r="BK90" s="52">
        <f t="shared" si="126"/>
        <v>0</v>
      </c>
      <c r="BL90" s="52">
        <f t="shared" si="127"/>
        <v>0</v>
      </c>
      <c r="BM90" s="52">
        <f t="shared" si="128"/>
        <v>0</v>
      </c>
      <c r="BN90" s="10">
        <f t="shared" si="129"/>
        <v>0</v>
      </c>
      <c r="BO90" s="10">
        <f t="shared" si="130"/>
        <v>0</v>
      </c>
    </row>
    <row r="91" customHeight="1" spans="2:67">
      <c r="B91" s="56" t="s">
        <v>61</v>
      </c>
      <c r="C91" s="57"/>
      <c r="D91" s="58"/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S91" s="56" t="s">
        <v>61</v>
      </c>
      <c r="T91" s="57"/>
      <c r="U91" s="58"/>
      <c r="V91" s="59">
        <f>SUM(V85:V90)</f>
        <v>0</v>
      </c>
      <c r="W91" s="59">
        <f t="shared" ref="W91" si="181">SUM(W85:W90)</f>
        <v>0</v>
      </c>
      <c r="X91" s="59">
        <f t="shared" ref="X91" si="182">SUM(X85:X90)</f>
        <v>0</v>
      </c>
      <c r="Y91" s="59">
        <f t="shared" ref="Y91" si="183">SUM(Y85:Y90)</f>
        <v>0</v>
      </c>
      <c r="Z91" s="59">
        <f t="shared" ref="Z91" si="184">SUM(Z85:Z90)</f>
        <v>0</v>
      </c>
      <c r="AA91" s="59">
        <f t="shared" ref="AA91" si="185">SUM(AA85:AA90)</f>
        <v>0</v>
      </c>
      <c r="AB91" s="59">
        <f t="shared" ref="AB91" si="186">SUM(AB85:AB90)</f>
        <v>0</v>
      </c>
      <c r="AC91" s="59">
        <f t="shared" ref="AC91" si="187">SUM(AC85:AC90)</f>
        <v>0</v>
      </c>
      <c r="AD91" s="59">
        <f t="shared" ref="AD91" si="188">SUM(AD85:AD90)</f>
        <v>0</v>
      </c>
      <c r="AE91" s="59">
        <f t="shared" ref="AE91" si="189">SUM(AE85:AE90)</f>
        <v>0</v>
      </c>
      <c r="AF91" s="59">
        <f t="shared" ref="AF91" si="190">SUM(AF85:AF90)</f>
        <v>0</v>
      </c>
      <c r="AG91" s="59">
        <f t="shared" ref="AG91" si="191">SUM(AG85:AG90)</f>
        <v>0</v>
      </c>
      <c r="AJ91" s="56" t="s">
        <v>61</v>
      </c>
      <c r="AK91" s="57"/>
      <c r="AL91" s="58"/>
      <c r="AM91" s="59">
        <f>SUM(AM85:AM90)</f>
        <v>0</v>
      </c>
      <c r="AN91" s="59">
        <f t="shared" ref="AN91:AX91" si="192">SUM(AN85:AN90)</f>
        <v>0</v>
      </c>
      <c r="AO91" s="59">
        <f t="shared" si="192"/>
        <v>0</v>
      </c>
      <c r="AP91" s="59">
        <f t="shared" si="192"/>
        <v>0</v>
      </c>
      <c r="AQ91" s="59">
        <f t="shared" si="192"/>
        <v>0</v>
      </c>
      <c r="AR91" s="59">
        <f t="shared" si="192"/>
        <v>0</v>
      </c>
      <c r="AS91" s="59">
        <f t="shared" si="192"/>
        <v>0</v>
      </c>
      <c r="AT91" s="59">
        <f t="shared" si="192"/>
        <v>0</v>
      </c>
      <c r="AU91" s="59">
        <f t="shared" si="192"/>
        <v>0</v>
      </c>
      <c r="AV91" s="59">
        <f t="shared" si="192"/>
        <v>0</v>
      </c>
      <c r="AW91" s="59">
        <f t="shared" si="192"/>
        <v>0</v>
      </c>
      <c r="AX91" s="59">
        <f t="shared" si="192"/>
        <v>0</v>
      </c>
      <c r="BA91" s="56" t="s">
        <v>61</v>
      </c>
      <c r="BB91" s="57"/>
      <c r="BC91" s="58"/>
      <c r="BD91" s="52">
        <f t="shared" si="119"/>
        <v>0</v>
      </c>
      <c r="BE91" s="52">
        <f t="shared" si="120"/>
        <v>0</v>
      </c>
      <c r="BF91" s="52">
        <f t="shared" si="121"/>
        <v>0</v>
      </c>
      <c r="BG91" s="52">
        <f t="shared" si="122"/>
        <v>0</v>
      </c>
      <c r="BH91" s="52">
        <f t="shared" si="123"/>
        <v>0</v>
      </c>
      <c r="BI91" s="52">
        <f t="shared" si="124"/>
        <v>0</v>
      </c>
      <c r="BJ91" s="52">
        <f t="shared" si="125"/>
        <v>0</v>
      </c>
      <c r="BK91" s="52">
        <f t="shared" si="126"/>
        <v>0</v>
      </c>
      <c r="BL91" s="52">
        <f t="shared" si="127"/>
        <v>0</v>
      </c>
      <c r="BM91" s="52">
        <f t="shared" si="128"/>
        <v>0</v>
      </c>
      <c r="BN91" s="10">
        <f t="shared" si="129"/>
        <v>0</v>
      </c>
      <c r="BO91" s="10">
        <f t="shared" si="130"/>
        <v>0</v>
      </c>
    </row>
    <row r="92" s="41" customFormat="1" customHeight="1" spans="2:67">
      <c r="B92" s="10" t="s">
        <v>1024</v>
      </c>
      <c r="C92" s="10"/>
      <c r="D92" s="34">
        <v>2016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10">
        <v>0</v>
      </c>
      <c r="P92" s="10">
        <v>0</v>
      </c>
      <c r="S92" s="10" t="s">
        <v>1024</v>
      </c>
      <c r="T92" s="10"/>
      <c r="U92" s="34">
        <v>2016</v>
      </c>
      <c r="V92" s="34">
        <f>V54+V62+V70+V77+V85</f>
        <v>0</v>
      </c>
      <c r="W92" s="34">
        <f t="shared" ref="W92:AE92" si="193">W54+W62+W70+W77+W85</f>
        <v>0</v>
      </c>
      <c r="X92" s="34">
        <f t="shared" si="193"/>
        <v>0</v>
      </c>
      <c r="Y92" s="34">
        <f t="shared" si="193"/>
        <v>0</v>
      </c>
      <c r="Z92" s="34">
        <f t="shared" si="193"/>
        <v>0</v>
      </c>
      <c r="AA92" s="34">
        <f t="shared" si="193"/>
        <v>0</v>
      </c>
      <c r="AB92" s="34">
        <f t="shared" si="193"/>
        <v>0</v>
      </c>
      <c r="AC92" s="34">
        <f t="shared" si="193"/>
        <v>0</v>
      </c>
      <c r="AD92" s="34">
        <f t="shared" si="193"/>
        <v>0</v>
      </c>
      <c r="AE92" s="34">
        <f t="shared" si="193"/>
        <v>0</v>
      </c>
      <c r="AF92" s="10">
        <f t="shared" ref="AF92:AF97" si="194">V92+X92+Z92+AB92+AD92</f>
        <v>0</v>
      </c>
      <c r="AG92" s="10">
        <f t="shared" ref="AG92:AG97" si="195">W92+Y92+AA92+AC92+AE92</f>
        <v>0</v>
      </c>
      <c r="AJ92" s="10" t="s">
        <v>1026</v>
      </c>
      <c r="AK92" s="10"/>
      <c r="AL92" s="34">
        <v>2016</v>
      </c>
      <c r="AM92" s="34">
        <f>AM54+AM62+AM70+AM77+AM85</f>
        <v>0</v>
      </c>
      <c r="AN92" s="34">
        <f t="shared" ref="AN92:AV92" si="196">AN54+AN62+AN70+AN77+AN85</f>
        <v>0</v>
      </c>
      <c r="AO92" s="34">
        <f t="shared" si="196"/>
        <v>0</v>
      </c>
      <c r="AP92" s="34">
        <f t="shared" si="196"/>
        <v>0</v>
      </c>
      <c r="AQ92" s="34">
        <f t="shared" si="196"/>
        <v>0</v>
      </c>
      <c r="AR92" s="34">
        <f t="shared" si="196"/>
        <v>0</v>
      </c>
      <c r="AS92" s="34">
        <f t="shared" si="196"/>
        <v>0</v>
      </c>
      <c r="AT92" s="34">
        <f t="shared" si="196"/>
        <v>0</v>
      </c>
      <c r="AU92" s="34">
        <f t="shared" si="196"/>
        <v>0</v>
      </c>
      <c r="AV92" s="34">
        <f t="shared" si="196"/>
        <v>0</v>
      </c>
      <c r="AW92" s="10">
        <f t="shared" ref="AW92:AW96" si="197">AM92+AO92+AQ92+AS92+AU92</f>
        <v>0</v>
      </c>
      <c r="AX92" s="10">
        <f t="shared" ref="AX92:AX96" si="198">AN92+AP92+AR92+AT92+AV92</f>
        <v>0</v>
      </c>
      <c r="BA92" s="10" t="s">
        <v>1024</v>
      </c>
      <c r="BB92" s="10"/>
      <c r="BC92" s="34">
        <v>2016</v>
      </c>
      <c r="BD92" s="52">
        <f t="shared" si="119"/>
        <v>0</v>
      </c>
      <c r="BE92" s="52">
        <f t="shared" si="120"/>
        <v>0</v>
      </c>
      <c r="BF92" s="52">
        <f t="shared" si="121"/>
        <v>0</v>
      </c>
      <c r="BG92" s="52">
        <f t="shared" si="122"/>
        <v>0</v>
      </c>
      <c r="BH92" s="52">
        <f t="shared" si="123"/>
        <v>0</v>
      </c>
      <c r="BI92" s="52">
        <f t="shared" si="124"/>
        <v>0</v>
      </c>
      <c r="BJ92" s="52">
        <f t="shared" si="125"/>
        <v>0</v>
      </c>
      <c r="BK92" s="52">
        <f t="shared" si="126"/>
        <v>0</v>
      </c>
      <c r="BL92" s="52">
        <f t="shared" si="127"/>
        <v>0</v>
      </c>
      <c r="BM92" s="52">
        <f t="shared" si="128"/>
        <v>0</v>
      </c>
      <c r="BN92" s="10">
        <f t="shared" si="129"/>
        <v>0</v>
      </c>
      <c r="BO92" s="10">
        <f t="shared" si="130"/>
        <v>0</v>
      </c>
    </row>
    <row r="93" s="41" customFormat="1" customHeight="1" spans="2:67">
      <c r="B93" s="10"/>
      <c r="C93" s="10"/>
      <c r="D93" s="34">
        <v>2017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10">
        <v>0</v>
      </c>
      <c r="P93" s="10">
        <v>0</v>
      </c>
      <c r="S93" s="10"/>
      <c r="T93" s="10"/>
      <c r="U93" s="34">
        <v>2017</v>
      </c>
      <c r="V93" s="34">
        <f t="shared" ref="V93:AE93" si="199">V55+V63+V71+V78+V86</f>
        <v>0</v>
      </c>
      <c r="W93" s="34">
        <f t="shared" si="199"/>
        <v>0</v>
      </c>
      <c r="X93" s="34">
        <f t="shared" si="199"/>
        <v>0</v>
      </c>
      <c r="Y93" s="34">
        <f t="shared" si="199"/>
        <v>0</v>
      </c>
      <c r="Z93" s="34">
        <f t="shared" si="199"/>
        <v>0</v>
      </c>
      <c r="AA93" s="34">
        <f t="shared" si="199"/>
        <v>0</v>
      </c>
      <c r="AB93" s="34">
        <f t="shared" si="199"/>
        <v>0</v>
      </c>
      <c r="AC93" s="34">
        <f t="shared" si="199"/>
        <v>0</v>
      </c>
      <c r="AD93" s="34">
        <f t="shared" si="199"/>
        <v>0</v>
      </c>
      <c r="AE93" s="34">
        <f t="shared" si="199"/>
        <v>0</v>
      </c>
      <c r="AF93" s="10">
        <f t="shared" si="194"/>
        <v>0</v>
      </c>
      <c r="AG93" s="10">
        <f t="shared" si="195"/>
        <v>0</v>
      </c>
      <c r="AJ93" s="10"/>
      <c r="AK93" s="10"/>
      <c r="AL93" s="34">
        <v>2017</v>
      </c>
      <c r="AM93" s="34">
        <f t="shared" ref="AM93:AV93" si="200">AM55+AM63+AM71+AM78+AM86</f>
        <v>0</v>
      </c>
      <c r="AN93" s="34">
        <f t="shared" si="200"/>
        <v>0</v>
      </c>
      <c r="AO93" s="34">
        <f t="shared" si="200"/>
        <v>0</v>
      </c>
      <c r="AP93" s="34">
        <f t="shared" si="200"/>
        <v>0</v>
      </c>
      <c r="AQ93" s="34">
        <f t="shared" si="200"/>
        <v>0</v>
      </c>
      <c r="AR93" s="34">
        <f t="shared" si="200"/>
        <v>0</v>
      </c>
      <c r="AS93" s="34">
        <f t="shared" si="200"/>
        <v>0</v>
      </c>
      <c r="AT93" s="34">
        <f t="shared" si="200"/>
        <v>0</v>
      </c>
      <c r="AU93" s="34">
        <f t="shared" si="200"/>
        <v>0</v>
      </c>
      <c r="AV93" s="34">
        <f t="shared" si="200"/>
        <v>0</v>
      </c>
      <c r="AW93" s="10">
        <f t="shared" si="197"/>
        <v>0</v>
      </c>
      <c r="AX93" s="10">
        <f t="shared" si="198"/>
        <v>0</v>
      </c>
      <c r="BA93" s="10"/>
      <c r="BB93" s="10"/>
      <c r="BC93" s="34">
        <v>2017</v>
      </c>
      <c r="BD93" s="52">
        <f t="shared" si="119"/>
        <v>0</v>
      </c>
      <c r="BE93" s="52">
        <f t="shared" si="120"/>
        <v>0</v>
      </c>
      <c r="BF93" s="52">
        <f t="shared" si="121"/>
        <v>0</v>
      </c>
      <c r="BG93" s="52">
        <f t="shared" si="122"/>
        <v>0</v>
      </c>
      <c r="BH93" s="52">
        <f t="shared" si="123"/>
        <v>0</v>
      </c>
      <c r="BI93" s="52">
        <f t="shared" si="124"/>
        <v>0</v>
      </c>
      <c r="BJ93" s="52">
        <f t="shared" si="125"/>
        <v>0</v>
      </c>
      <c r="BK93" s="52">
        <f t="shared" si="126"/>
        <v>0</v>
      </c>
      <c r="BL93" s="52">
        <f t="shared" si="127"/>
        <v>0</v>
      </c>
      <c r="BM93" s="52">
        <f t="shared" si="128"/>
        <v>0</v>
      </c>
      <c r="BN93" s="10">
        <f t="shared" si="129"/>
        <v>0</v>
      </c>
      <c r="BO93" s="10">
        <f t="shared" si="130"/>
        <v>0</v>
      </c>
    </row>
    <row r="94" s="41" customFormat="1" customHeight="1" spans="2:67">
      <c r="B94" s="10"/>
      <c r="C94" s="10"/>
      <c r="D94" s="34">
        <v>2018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10">
        <v>0</v>
      </c>
      <c r="P94" s="10">
        <v>0</v>
      </c>
      <c r="S94" s="10"/>
      <c r="T94" s="10"/>
      <c r="U94" s="34">
        <v>2018</v>
      </c>
      <c r="V94" s="34">
        <f t="shared" ref="V94:AE94" si="201">V56+V64+V72+V79+V87</f>
        <v>0</v>
      </c>
      <c r="W94" s="34">
        <f t="shared" si="201"/>
        <v>0</v>
      </c>
      <c r="X94" s="34">
        <f t="shared" si="201"/>
        <v>0</v>
      </c>
      <c r="Y94" s="34">
        <f t="shared" si="201"/>
        <v>0</v>
      </c>
      <c r="Z94" s="34">
        <f t="shared" si="201"/>
        <v>0</v>
      </c>
      <c r="AA94" s="34">
        <f t="shared" si="201"/>
        <v>0</v>
      </c>
      <c r="AB94" s="34">
        <f t="shared" si="201"/>
        <v>0</v>
      </c>
      <c r="AC94" s="34">
        <f t="shared" si="201"/>
        <v>0</v>
      </c>
      <c r="AD94" s="34">
        <f t="shared" si="201"/>
        <v>0</v>
      </c>
      <c r="AE94" s="34">
        <f t="shared" si="201"/>
        <v>0</v>
      </c>
      <c r="AF94" s="10">
        <f t="shared" si="194"/>
        <v>0</v>
      </c>
      <c r="AG94" s="10">
        <f t="shared" si="195"/>
        <v>0</v>
      </c>
      <c r="AJ94" s="10"/>
      <c r="AK94" s="10"/>
      <c r="AL94" s="34">
        <v>2018</v>
      </c>
      <c r="AM94" s="34">
        <f t="shared" ref="AM94:AV94" si="202">AM56+AM64+AM72+AM79+AM87</f>
        <v>0</v>
      </c>
      <c r="AN94" s="34">
        <f t="shared" si="202"/>
        <v>0</v>
      </c>
      <c r="AO94" s="34">
        <f t="shared" si="202"/>
        <v>0</v>
      </c>
      <c r="AP94" s="34">
        <f t="shared" si="202"/>
        <v>0</v>
      </c>
      <c r="AQ94" s="34">
        <f t="shared" si="202"/>
        <v>0</v>
      </c>
      <c r="AR94" s="34">
        <f t="shared" si="202"/>
        <v>0</v>
      </c>
      <c r="AS94" s="34">
        <f t="shared" si="202"/>
        <v>0</v>
      </c>
      <c r="AT94" s="34">
        <f t="shared" si="202"/>
        <v>0</v>
      </c>
      <c r="AU94" s="34">
        <f t="shared" si="202"/>
        <v>0</v>
      </c>
      <c r="AV94" s="34">
        <f t="shared" si="202"/>
        <v>0</v>
      </c>
      <c r="AW94" s="10">
        <f t="shared" si="197"/>
        <v>0</v>
      </c>
      <c r="AX94" s="10">
        <f t="shared" si="198"/>
        <v>0</v>
      </c>
      <c r="BA94" s="10"/>
      <c r="BB94" s="10"/>
      <c r="BC94" s="34">
        <v>2018</v>
      </c>
      <c r="BD94" s="52">
        <f t="shared" si="119"/>
        <v>0</v>
      </c>
      <c r="BE94" s="52">
        <f t="shared" si="120"/>
        <v>0</v>
      </c>
      <c r="BF94" s="52">
        <f t="shared" si="121"/>
        <v>0</v>
      </c>
      <c r="BG94" s="52">
        <f t="shared" si="122"/>
        <v>0</v>
      </c>
      <c r="BH94" s="52">
        <f t="shared" si="123"/>
        <v>0</v>
      </c>
      <c r="BI94" s="52">
        <f t="shared" si="124"/>
        <v>0</v>
      </c>
      <c r="BJ94" s="52">
        <f t="shared" si="125"/>
        <v>0</v>
      </c>
      <c r="BK94" s="52">
        <f t="shared" si="126"/>
        <v>0</v>
      </c>
      <c r="BL94" s="52">
        <f t="shared" si="127"/>
        <v>0</v>
      </c>
      <c r="BM94" s="52">
        <f t="shared" si="128"/>
        <v>0</v>
      </c>
      <c r="BN94" s="10">
        <f t="shared" si="129"/>
        <v>0</v>
      </c>
      <c r="BO94" s="10">
        <f t="shared" si="130"/>
        <v>0</v>
      </c>
    </row>
    <row r="95" s="41" customFormat="1" customHeight="1" spans="2:67">
      <c r="B95" s="10"/>
      <c r="C95" s="10"/>
      <c r="D95" s="34">
        <v>2019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10">
        <v>0</v>
      </c>
      <c r="P95" s="10">
        <v>0</v>
      </c>
      <c r="S95" s="10"/>
      <c r="T95" s="10"/>
      <c r="U95" s="34">
        <v>2019</v>
      </c>
      <c r="V95" s="34">
        <f t="shared" ref="V95:AE95" si="203">V57+V65+V73+V80+V88</f>
        <v>0</v>
      </c>
      <c r="W95" s="34">
        <f t="shared" si="203"/>
        <v>0</v>
      </c>
      <c r="X95" s="34">
        <f t="shared" si="203"/>
        <v>0</v>
      </c>
      <c r="Y95" s="34">
        <f t="shared" si="203"/>
        <v>0</v>
      </c>
      <c r="Z95" s="34">
        <f t="shared" si="203"/>
        <v>0</v>
      </c>
      <c r="AA95" s="34">
        <f t="shared" si="203"/>
        <v>0</v>
      </c>
      <c r="AB95" s="34">
        <f t="shared" si="203"/>
        <v>0</v>
      </c>
      <c r="AC95" s="34">
        <f t="shared" si="203"/>
        <v>0</v>
      </c>
      <c r="AD95" s="34">
        <f t="shared" si="203"/>
        <v>0</v>
      </c>
      <c r="AE95" s="34">
        <f t="shared" si="203"/>
        <v>0</v>
      </c>
      <c r="AF95" s="10">
        <f t="shared" si="194"/>
        <v>0</v>
      </c>
      <c r="AG95" s="10">
        <f t="shared" si="195"/>
        <v>0</v>
      </c>
      <c r="AJ95" s="10"/>
      <c r="AK95" s="10"/>
      <c r="AL95" s="34">
        <v>2019</v>
      </c>
      <c r="AM95" s="34">
        <f t="shared" ref="AM95:AV95" si="204">AM57+AM65+AM73+AM80+AM88</f>
        <v>0</v>
      </c>
      <c r="AN95" s="34">
        <f t="shared" si="204"/>
        <v>0</v>
      </c>
      <c r="AO95" s="34">
        <f t="shared" si="204"/>
        <v>0</v>
      </c>
      <c r="AP95" s="34">
        <f t="shared" si="204"/>
        <v>0</v>
      </c>
      <c r="AQ95" s="34">
        <f t="shared" si="204"/>
        <v>0</v>
      </c>
      <c r="AR95" s="34">
        <f t="shared" si="204"/>
        <v>0</v>
      </c>
      <c r="AS95" s="34">
        <f t="shared" si="204"/>
        <v>0</v>
      </c>
      <c r="AT95" s="34">
        <f t="shared" si="204"/>
        <v>0</v>
      </c>
      <c r="AU95" s="34">
        <f t="shared" si="204"/>
        <v>0</v>
      </c>
      <c r="AV95" s="34">
        <f t="shared" si="204"/>
        <v>0</v>
      </c>
      <c r="AW95" s="10">
        <f t="shared" si="197"/>
        <v>0</v>
      </c>
      <c r="AX95" s="10">
        <f t="shared" si="198"/>
        <v>0</v>
      </c>
      <c r="BA95" s="10"/>
      <c r="BB95" s="10"/>
      <c r="BC95" s="34">
        <v>2019</v>
      </c>
      <c r="BD95" s="52">
        <f t="shared" si="119"/>
        <v>0</v>
      </c>
      <c r="BE95" s="52">
        <f t="shared" si="120"/>
        <v>0</v>
      </c>
      <c r="BF95" s="52">
        <f t="shared" si="121"/>
        <v>0</v>
      </c>
      <c r="BG95" s="52">
        <f t="shared" si="122"/>
        <v>0</v>
      </c>
      <c r="BH95" s="52">
        <f t="shared" si="123"/>
        <v>0</v>
      </c>
      <c r="BI95" s="52">
        <f t="shared" si="124"/>
        <v>0</v>
      </c>
      <c r="BJ95" s="52">
        <f t="shared" si="125"/>
        <v>0</v>
      </c>
      <c r="BK95" s="52">
        <f t="shared" si="126"/>
        <v>0</v>
      </c>
      <c r="BL95" s="52">
        <f t="shared" si="127"/>
        <v>0</v>
      </c>
      <c r="BM95" s="52">
        <f t="shared" si="128"/>
        <v>0</v>
      </c>
      <c r="BN95" s="10">
        <f t="shared" si="129"/>
        <v>0</v>
      </c>
      <c r="BO95" s="10">
        <f t="shared" si="130"/>
        <v>0</v>
      </c>
    </row>
    <row r="96" ht="18.75" spans="2:67">
      <c r="B96" s="10"/>
      <c r="C96" s="10"/>
      <c r="D96" s="34">
        <v>2020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10">
        <v>0</v>
      </c>
      <c r="P96" s="10">
        <v>0</v>
      </c>
      <c r="S96" s="10"/>
      <c r="T96" s="10"/>
      <c r="U96" s="34">
        <v>2020</v>
      </c>
      <c r="V96" s="34">
        <f t="shared" ref="V96:AE96" si="205">V58+V66+V74+V81+V89</f>
        <v>0</v>
      </c>
      <c r="W96" s="34">
        <f t="shared" si="205"/>
        <v>0</v>
      </c>
      <c r="X96" s="34">
        <f t="shared" si="205"/>
        <v>0</v>
      </c>
      <c r="Y96" s="34">
        <f t="shared" si="205"/>
        <v>0</v>
      </c>
      <c r="Z96" s="34">
        <f t="shared" si="205"/>
        <v>0</v>
      </c>
      <c r="AA96" s="34">
        <f t="shared" si="205"/>
        <v>0</v>
      </c>
      <c r="AB96" s="34">
        <f t="shared" si="205"/>
        <v>0</v>
      </c>
      <c r="AC96" s="34">
        <f t="shared" si="205"/>
        <v>0</v>
      </c>
      <c r="AD96" s="34">
        <f t="shared" si="205"/>
        <v>0</v>
      </c>
      <c r="AE96" s="34">
        <f t="shared" si="205"/>
        <v>0</v>
      </c>
      <c r="AF96" s="10">
        <f t="shared" si="194"/>
        <v>0</v>
      </c>
      <c r="AG96" s="10">
        <f t="shared" si="195"/>
        <v>0</v>
      </c>
      <c r="AJ96" s="10"/>
      <c r="AK96" s="10"/>
      <c r="AL96" s="34">
        <v>2020</v>
      </c>
      <c r="AM96" s="34">
        <f t="shared" ref="AM96:AV96" si="206">AM58+AM66+AM74+AM81+AM89</f>
        <v>0</v>
      </c>
      <c r="AN96" s="34">
        <f t="shared" si="206"/>
        <v>0</v>
      </c>
      <c r="AO96" s="34">
        <f t="shared" si="206"/>
        <v>0</v>
      </c>
      <c r="AP96" s="34">
        <f t="shared" si="206"/>
        <v>0</v>
      </c>
      <c r="AQ96" s="34">
        <f t="shared" si="206"/>
        <v>0</v>
      </c>
      <c r="AR96" s="34">
        <f t="shared" si="206"/>
        <v>0</v>
      </c>
      <c r="AS96" s="34">
        <f t="shared" si="206"/>
        <v>0</v>
      </c>
      <c r="AT96" s="34">
        <f t="shared" si="206"/>
        <v>0</v>
      </c>
      <c r="AU96" s="34">
        <f t="shared" si="206"/>
        <v>0</v>
      </c>
      <c r="AV96" s="34">
        <f t="shared" si="206"/>
        <v>0</v>
      </c>
      <c r="AW96" s="10">
        <f t="shared" si="197"/>
        <v>0</v>
      </c>
      <c r="AX96" s="10">
        <f t="shared" si="198"/>
        <v>0</v>
      </c>
      <c r="BA96" s="10"/>
      <c r="BB96" s="10"/>
      <c r="BC96" s="34">
        <v>2020</v>
      </c>
      <c r="BD96" s="52">
        <f t="shared" si="119"/>
        <v>0</v>
      </c>
      <c r="BE96" s="52">
        <f t="shared" si="120"/>
        <v>0</v>
      </c>
      <c r="BF96" s="52">
        <f t="shared" si="121"/>
        <v>0</v>
      </c>
      <c r="BG96" s="52">
        <f t="shared" si="122"/>
        <v>0</v>
      </c>
      <c r="BH96" s="52">
        <f t="shared" si="123"/>
        <v>0</v>
      </c>
      <c r="BI96" s="52">
        <f t="shared" si="124"/>
        <v>0</v>
      </c>
      <c r="BJ96" s="52">
        <f t="shared" si="125"/>
        <v>0</v>
      </c>
      <c r="BK96" s="52">
        <f t="shared" si="126"/>
        <v>0</v>
      </c>
      <c r="BL96" s="52">
        <f t="shared" si="127"/>
        <v>0</v>
      </c>
      <c r="BM96" s="52">
        <f t="shared" si="128"/>
        <v>0</v>
      </c>
      <c r="BN96" s="10">
        <f t="shared" si="129"/>
        <v>0</v>
      </c>
      <c r="BO96" s="10">
        <f t="shared" si="130"/>
        <v>0</v>
      </c>
    </row>
    <row r="97" ht="18.75" spans="2:67">
      <c r="B97" s="10"/>
      <c r="C97" s="10"/>
      <c r="D97" s="34">
        <v>2021</v>
      </c>
      <c r="E97" s="52">
        <v>0</v>
      </c>
      <c r="F97" s="34">
        <v>0</v>
      </c>
      <c r="G97" s="52">
        <v>0</v>
      </c>
      <c r="H97" s="34">
        <v>0</v>
      </c>
      <c r="I97" s="52">
        <v>0</v>
      </c>
      <c r="J97" s="34">
        <v>0</v>
      </c>
      <c r="K97" s="52">
        <v>0</v>
      </c>
      <c r="L97" s="34">
        <v>0</v>
      </c>
      <c r="M97" s="34">
        <v>0</v>
      </c>
      <c r="N97" s="34">
        <v>0</v>
      </c>
      <c r="O97" s="10">
        <v>0</v>
      </c>
      <c r="P97" s="10">
        <v>0</v>
      </c>
      <c r="S97" s="10"/>
      <c r="T97" s="10"/>
      <c r="U97" s="34">
        <v>2021</v>
      </c>
      <c r="V97" s="34">
        <f t="shared" ref="V97:AE97" si="207">V59+V67+V75+V82+V90</f>
        <v>1</v>
      </c>
      <c r="W97" s="34">
        <f t="shared" si="207"/>
        <v>118724</v>
      </c>
      <c r="X97" s="34">
        <f t="shared" si="207"/>
        <v>0</v>
      </c>
      <c r="Y97" s="34">
        <f t="shared" si="207"/>
        <v>0</v>
      </c>
      <c r="Z97" s="34">
        <f t="shared" si="207"/>
        <v>0</v>
      </c>
      <c r="AA97" s="34">
        <f t="shared" si="207"/>
        <v>0</v>
      </c>
      <c r="AB97" s="34">
        <f t="shared" si="207"/>
        <v>0</v>
      </c>
      <c r="AC97" s="34">
        <f t="shared" si="207"/>
        <v>0</v>
      </c>
      <c r="AD97" s="34">
        <f t="shared" si="207"/>
        <v>0</v>
      </c>
      <c r="AE97" s="34">
        <f t="shared" si="207"/>
        <v>0</v>
      </c>
      <c r="AF97" s="10">
        <f t="shared" si="194"/>
        <v>1</v>
      </c>
      <c r="AG97" s="10">
        <f t="shared" si="195"/>
        <v>118724</v>
      </c>
      <c r="AJ97" s="10"/>
      <c r="AK97" s="10"/>
      <c r="AL97" s="34">
        <v>2021</v>
      </c>
      <c r="AM97" s="34">
        <f t="shared" ref="AM97:AV97" si="208">AM59+AM67+AM75+AM82+AM90</f>
        <v>0</v>
      </c>
      <c r="AN97" s="34">
        <f t="shared" si="208"/>
        <v>0</v>
      </c>
      <c r="AO97" s="34">
        <f t="shared" si="208"/>
        <v>0</v>
      </c>
      <c r="AP97" s="34">
        <f t="shared" si="208"/>
        <v>0</v>
      </c>
      <c r="AQ97" s="34">
        <f t="shared" si="208"/>
        <v>0</v>
      </c>
      <c r="AR97" s="34">
        <f t="shared" si="208"/>
        <v>0</v>
      </c>
      <c r="AS97" s="34">
        <f t="shared" si="208"/>
        <v>0</v>
      </c>
      <c r="AT97" s="34">
        <f t="shared" si="208"/>
        <v>0</v>
      </c>
      <c r="AU97" s="34">
        <f t="shared" si="208"/>
        <v>0</v>
      </c>
      <c r="AV97" s="34">
        <f t="shared" si="208"/>
        <v>0</v>
      </c>
      <c r="AW97" s="10">
        <f t="shared" ref="AW97" si="209">AM97+AO97+AQ97+AS97+AU97</f>
        <v>0</v>
      </c>
      <c r="AX97" s="10">
        <f t="shared" ref="AX97" si="210">AN97+AP97+AR97+AT97+AV97</f>
        <v>0</v>
      </c>
      <c r="BA97" s="10"/>
      <c r="BB97" s="10"/>
      <c r="BC97" s="34">
        <v>2021</v>
      </c>
      <c r="BD97" s="52">
        <f t="shared" si="119"/>
        <v>1</v>
      </c>
      <c r="BE97" s="52">
        <f t="shared" si="120"/>
        <v>118724</v>
      </c>
      <c r="BF97" s="52">
        <f t="shared" si="121"/>
        <v>0</v>
      </c>
      <c r="BG97" s="52">
        <f t="shared" si="122"/>
        <v>0</v>
      </c>
      <c r="BH97" s="52">
        <f t="shared" si="123"/>
        <v>0</v>
      </c>
      <c r="BI97" s="52">
        <f t="shared" si="124"/>
        <v>0</v>
      </c>
      <c r="BJ97" s="52">
        <f t="shared" si="125"/>
        <v>0</v>
      </c>
      <c r="BK97" s="52">
        <f t="shared" si="126"/>
        <v>0</v>
      </c>
      <c r="BL97" s="52">
        <f t="shared" si="127"/>
        <v>0</v>
      </c>
      <c r="BM97" s="52">
        <f t="shared" si="128"/>
        <v>0</v>
      </c>
      <c r="BN97" s="10">
        <f t="shared" si="129"/>
        <v>1</v>
      </c>
      <c r="BO97" s="10">
        <f t="shared" si="130"/>
        <v>118724</v>
      </c>
    </row>
    <row r="98" ht="18.75" spans="2:67">
      <c r="B98" s="48"/>
      <c r="C98" s="60"/>
      <c r="D98" s="53"/>
      <c r="E98" s="52">
        <v>0</v>
      </c>
      <c r="F98" s="34">
        <v>0</v>
      </c>
      <c r="G98" s="52">
        <v>0</v>
      </c>
      <c r="H98" s="34">
        <v>0</v>
      </c>
      <c r="I98" s="52">
        <v>0</v>
      </c>
      <c r="J98" s="34">
        <v>0</v>
      </c>
      <c r="K98" s="52">
        <v>0</v>
      </c>
      <c r="L98" s="34">
        <v>0</v>
      </c>
      <c r="M98" s="34">
        <v>0</v>
      </c>
      <c r="N98" s="34">
        <v>0</v>
      </c>
      <c r="O98" s="10">
        <v>0</v>
      </c>
      <c r="P98" s="10">
        <v>0</v>
      </c>
      <c r="S98" s="48"/>
      <c r="T98" s="60"/>
      <c r="U98" s="53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10"/>
      <c r="AG98" s="10"/>
      <c r="AJ98" s="48"/>
      <c r="AK98" s="60"/>
      <c r="AL98" s="53"/>
      <c r="AM98" s="34">
        <f>AM83</f>
        <v>0</v>
      </c>
      <c r="AN98" s="34">
        <f t="shared" ref="AN98:AX98" si="211">AN83</f>
        <v>0</v>
      </c>
      <c r="AO98" s="34">
        <f t="shared" si="211"/>
        <v>0</v>
      </c>
      <c r="AP98" s="34">
        <f t="shared" si="211"/>
        <v>0</v>
      </c>
      <c r="AQ98" s="34">
        <f t="shared" si="211"/>
        <v>0</v>
      </c>
      <c r="AR98" s="34">
        <f t="shared" si="211"/>
        <v>0</v>
      </c>
      <c r="AS98" s="34">
        <f t="shared" si="211"/>
        <v>0</v>
      </c>
      <c r="AT98" s="34">
        <f t="shared" si="211"/>
        <v>0</v>
      </c>
      <c r="AU98" s="34">
        <f t="shared" si="211"/>
        <v>0</v>
      </c>
      <c r="AV98" s="34">
        <f t="shared" si="211"/>
        <v>0</v>
      </c>
      <c r="AW98" s="34">
        <f t="shared" si="211"/>
        <v>0</v>
      </c>
      <c r="AX98" s="34">
        <f t="shared" si="211"/>
        <v>0</v>
      </c>
      <c r="BA98" s="48"/>
      <c r="BB98" s="60"/>
      <c r="BC98" s="34">
        <v>2022</v>
      </c>
      <c r="BD98" s="52">
        <f t="shared" si="119"/>
        <v>0</v>
      </c>
      <c r="BE98" s="52">
        <f t="shared" si="120"/>
        <v>0</v>
      </c>
      <c r="BF98" s="52">
        <f t="shared" si="121"/>
        <v>0</v>
      </c>
      <c r="BG98" s="52">
        <f t="shared" si="122"/>
        <v>0</v>
      </c>
      <c r="BH98" s="52">
        <f t="shared" si="123"/>
        <v>0</v>
      </c>
      <c r="BI98" s="52">
        <f t="shared" si="124"/>
        <v>0</v>
      </c>
      <c r="BJ98" s="52">
        <f t="shared" si="125"/>
        <v>0</v>
      </c>
      <c r="BK98" s="52">
        <f t="shared" si="126"/>
        <v>0</v>
      </c>
      <c r="BL98" s="52">
        <f t="shared" si="127"/>
        <v>0</v>
      </c>
      <c r="BM98" s="52">
        <f t="shared" si="128"/>
        <v>0</v>
      </c>
      <c r="BN98" s="10">
        <f t="shared" si="129"/>
        <v>0</v>
      </c>
      <c r="BO98" s="10">
        <f t="shared" si="130"/>
        <v>0</v>
      </c>
    </row>
    <row r="99" customHeight="1" spans="2:69">
      <c r="B99" s="56" t="s">
        <v>61</v>
      </c>
      <c r="C99" s="57"/>
      <c r="D99" s="58"/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S99" s="56" t="s">
        <v>61</v>
      </c>
      <c r="T99" s="57"/>
      <c r="U99" s="58"/>
      <c r="V99" s="59">
        <f>SUM(V92:V97)</f>
        <v>1</v>
      </c>
      <c r="W99" s="59">
        <f t="shared" ref="W99" si="212">SUM(W92:W97)</f>
        <v>118724</v>
      </c>
      <c r="X99" s="59">
        <f t="shared" ref="X99" si="213">SUM(X92:X97)</f>
        <v>0</v>
      </c>
      <c r="Y99" s="59">
        <f t="shared" ref="Y99" si="214">SUM(Y92:Y97)</f>
        <v>0</v>
      </c>
      <c r="Z99" s="59">
        <f t="shared" ref="Z99" si="215">SUM(Z92:Z97)</f>
        <v>0</v>
      </c>
      <c r="AA99" s="59">
        <f t="shared" ref="AA99" si="216">SUM(AA92:AA97)</f>
        <v>0</v>
      </c>
      <c r="AB99" s="59">
        <f t="shared" ref="AB99" si="217">SUM(AB92:AB97)</f>
        <v>0</v>
      </c>
      <c r="AC99" s="59">
        <f t="shared" ref="AC99" si="218">SUM(AC92:AC97)</f>
        <v>0</v>
      </c>
      <c r="AD99" s="59">
        <f t="shared" ref="AD99" si="219">SUM(AD92:AD97)</f>
        <v>0</v>
      </c>
      <c r="AE99" s="59">
        <f t="shared" ref="AE99" si="220">SUM(AE92:AE97)</f>
        <v>0</v>
      </c>
      <c r="AF99" s="59">
        <f t="shared" ref="AF99" si="221">SUM(AF92:AF97)</f>
        <v>1</v>
      </c>
      <c r="AG99" s="59">
        <f t="shared" ref="AG99" si="222">SUM(AG92:AG97)</f>
        <v>118724</v>
      </c>
      <c r="AJ99" s="56" t="s">
        <v>61</v>
      </c>
      <c r="AK99" s="57"/>
      <c r="AL99" s="58"/>
      <c r="AM99" s="61">
        <f>SUM(AM92:AM98)</f>
        <v>0</v>
      </c>
      <c r="AN99" s="61">
        <f t="shared" ref="AN99:AX99" si="223">SUM(AN92:AN98)</f>
        <v>0</v>
      </c>
      <c r="AO99" s="61">
        <f t="shared" si="223"/>
        <v>0</v>
      </c>
      <c r="AP99" s="61">
        <f t="shared" si="223"/>
        <v>0</v>
      </c>
      <c r="AQ99" s="61">
        <f t="shared" si="223"/>
        <v>0</v>
      </c>
      <c r="AR99" s="61">
        <f t="shared" si="223"/>
        <v>0</v>
      </c>
      <c r="AS99" s="61">
        <f t="shared" si="223"/>
        <v>0</v>
      </c>
      <c r="AT99" s="61">
        <f t="shared" si="223"/>
        <v>0</v>
      </c>
      <c r="AU99" s="61">
        <f t="shared" si="223"/>
        <v>0</v>
      </c>
      <c r="AV99" s="61">
        <f t="shared" si="223"/>
        <v>0</v>
      </c>
      <c r="AW99" s="61">
        <f t="shared" si="223"/>
        <v>0</v>
      </c>
      <c r="AX99" s="61">
        <f t="shared" si="223"/>
        <v>0</v>
      </c>
      <c r="BA99" s="56" t="s">
        <v>61</v>
      </c>
      <c r="BB99" s="57"/>
      <c r="BC99" s="58"/>
      <c r="BD99" s="52">
        <f t="shared" si="119"/>
        <v>1</v>
      </c>
      <c r="BE99" s="52">
        <f t="shared" si="120"/>
        <v>118724</v>
      </c>
      <c r="BF99" s="52">
        <f t="shared" si="121"/>
        <v>0</v>
      </c>
      <c r="BG99" s="52">
        <f t="shared" si="122"/>
        <v>0</v>
      </c>
      <c r="BH99" s="52">
        <f t="shared" si="123"/>
        <v>0</v>
      </c>
      <c r="BI99" s="52">
        <f t="shared" si="124"/>
        <v>0</v>
      </c>
      <c r="BJ99" s="52">
        <f t="shared" si="125"/>
        <v>0</v>
      </c>
      <c r="BK99" s="52">
        <f t="shared" si="126"/>
        <v>0</v>
      </c>
      <c r="BL99" s="52">
        <f t="shared" si="127"/>
        <v>0</v>
      </c>
      <c r="BM99" s="52">
        <f t="shared" si="128"/>
        <v>0</v>
      </c>
      <c r="BN99" s="10">
        <f t="shared" si="129"/>
        <v>1</v>
      </c>
      <c r="BO99" s="10">
        <f t="shared" si="130"/>
        <v>118724</v>
      </c>
      <c r="BP99">
        <v>1</v>
      </c>
      <c r="BQ99">
        <v>5840</v>
      </c>
    </row>
    <row r="100" s="42" customFormat="1" customHeight="1" spans="2:67">
      <c r="B100" s="56"/>
      <c r="C100" s="58"/>
      <c r="D100" s="59"/>
      <c r="E100" s="61"/>
      <c r="F100" s="61"/>
      <c r="G100" s="61"/>
      <c r="H100" s="61"/>
      <c r="I100" s="73"/>
      <c r="J100" s="74"/>
      <c r="K100" s="73"/>
      <c r="L100" s="74"/>
      <c r="M100" s="73"/>
      <c r="N100" s="74"/>
      <c r="O100" s="61"/>
      <c r="P100" s="61"/>
      <c r="S100" s="56"/>
      <c r="T100" s="58"/>
      <c r="U100" s="59"/>
      <c r="V100" s="61"/>
      <c r="W100" s="61"/>
      <c r="X100" s="61"/>
      <c r="Y100" s="61"/>
      <c r="Z100" s="73"/>
      <c r="AA100" s="74"/>
      <c r="AB100" s="73"/>
      <c r="AC100" s="74"/>
      <c r="AD100" s="73"/>
      <c r="AE100" s="74"/>
      <c r="AF100" s="61"/>
      <c r="AG100" s="61"/>
      <c r="AJ100" s="56"/>
      <c r="AK100" s="58"/>
      <c r="AL100" s="59"/>
      <c r="AM100" s="61"/>
      <c r="AN100" s="61"/>
      <c r="AO100" s="61"/>
      <c r="AP100" s="61"/>
      <c r="AQ100" s="73"/>
      <c r="AR100" s="74"/>
      <c r="AS100" s="73"/>
      <c r="AT100" s="74"/>
      <c r="AU100" s="73"/>
      <c r="AV100" s="74"/>
      <c r="AW100" s="61"/>
      <c r="AX100" s="61"/>
      <c r="BA100" s="56"/>
      <c r="BB100" s="58"/>
      <c r="BC100" s="59"/>
      <c r="BD100" s="61"/>
      <c r="BE100" s="61"/>
      <c r="BF100" s="61"/>
      <c r="BG100" s="61"/>
      <c r="BH100" s="73"/>
      <c r="BI100" s="74"/>
      <c r="BJ100" s="73"/>
      <c r="BK100" s="74"/>
      <c r="BL100" s="73"/>
      <c r="BM100" s="74"/>
      <c r="BN100" s="61"/>
      <c r="BO100" s="61"/>
    </row>
    <row r="101" s="42" customFormat="1" ht="21" spans="2:67">
      <c r="B101" s="450" t="s">
        <v>1027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S101" s="450" t="s">
        <v>1027</v>
      </c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J101" s="450" t="s">
        <v>1027</v>
      </c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BA101" s="450" t="s">
        <v>1027</v>
      </c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</row>
    <row r="102" ht="18.75" spans="2:67">
      <c r="B102" s="56" t="s">
        <v>57</v>
      </c>
      <c r="C102" s="58"/>
      <c r="D102" s="9"/>
      <c r="E102" s="34" t="s">
        <v>9</v>
      </c>
      <c r="F102" s="34"/>
      <c r="G102" s="50" t="s">
        <v>1023</v>
      </c>
      <c r="H102" s="51"/>
      <c r="I102" s="54" t="s">
        <v>23</v>
      </c>
      <c r="J102" s="75"/>
      <c r="K102" s="54" t="s">
        <v>30</v>
      </c>
      <c r="L102" s="75"/>
      <c r="M102" s="54" t="s">
        <v>35</v>
      </c>
      <c r="N102" s="75"/>
      <c r="O102" s="9" t="s">
        <v>61</v>
      </c>
      <c r="P102" s="9"/>
      <c r="S102" s="56" t="s">
        <v>57</v>
      </c>
      <c r="T102" s="58"/>
      <c r="U102" s="9"/>
      <c r="V102" s="34" t="s">
        <v>9</v>
      </c>
      <c r="W102" s="34"/>
      <c r="X102" s="50" t="s">
        <v>1023</v>
      </c>
      <c r="Y102" s="51"/>
      <c r="Z102" s="54" t="s">
        <v>23</v>
      </c>
      <c r="AA102" s="75"/>
      <c r="AB102" s="54" t="s">
        <v>30</v>
      </c>
      <c r="AC102" s="75"/>
      <c r="AD102" s="54" t="s">
        <v>35</v>
      </c>
      <c r="AE102" s="75"/>
      <c r="AF102" s="9" t="s">
        <v>61</v>
      </c>
      <c r="AG102" s="9"/>
      <c r="AJ102" s="56" t="s">
        <v>57</v>
      </c>
      <c r="AK102" s="58"/>
      <c r="AL102" s="9"/>
      <c r="AM102" s="34" t="s">
        <v>9</v>
      </c>
      <c r="AN102" s="34"/>
      <c r="AO102" s="50" t="s">
        <v>1023</v>
      </c>
      <c r="AP102" s="51"/>
      <c r="AQ102" s="54" t="s">
        <v>23</v>
      </c>
      <c r="AR102" s="75"/>
      <c r="AS102" s="54" t="s">
        <v>30</v>
      </c>
      <c r="AT102" s="75"/>
      <c r="AU102" s="54" t="s">
        <v>35</v>
      </c>
      <c r="AV102" s="75"/>
      <c r="AW102" s="9" t="s">
        <v>61</v>
      </c>
      <c r="AX102" s="9"/>
      <c r="BA102" s="56" t="s">
        <v>57</v>
      </c>
      <c r="BB102" s="58"/>
      <c r="BC102" s="9"/>
      <c r="BD102" s="34" t="s">
        <v>9</v>
      </c>
      <c r="BE102" s="34"/>
      <c r="BF102" s="50" t="s">
        <v>1023</v>
      </c>
      <c r="BG102" s="51"/>
      <c r="BH102" s="54" t="s">
        <v>23</v>
      </c>
      <c r="BI102" s="75"/>
      <c r="BJ102" s="54" t="s">
        <v>30</v>
      </c>
      <c r="BK102" s="75"/>
      <c r="BL102" s="54" t="s">
        <v>35</v>
      </c>
      <c r="BM102" s="75"/>
      <c r="BN102" s="9" t="s">
        <v>61</v>
      </c>
      <c r="BO102" s="9"/>
    </row>
    <row r="103" customHeight="1" spans="2:67">
      <c r="B103" s="52">
        <v>1</v>
      </c>
      <c r="C103" s="34" t="s">
        <v>638</v>
      </c>
      <c r="D103" s="53">
        <v>2016</v>
      </c>
      <c r="E103" s="52">
        <v>0</v>
      </c>
      <c r="F103" s="34">
        <v>0</v>
      </c>
      <c r="G103" s="52">
        <v>0</v>
      </c>
      <c r="H103" s="34">
        <v>0</v>
      </c>
      <c r="I103" s="52">
        <v>0</v>
      </c>
      <c r="J103" s="34">
        <v>0</v>
      </c>
      <c r="K103" s="52">
        <v>0</v>
      </c>
      <c r="L103" s="34">
        <v>0</v>
      </c>
      <c r="M103" s="34">
        <v>0</v>
      </c>
      <c r="N103" s="34">
        <v>0</v>
      </c>
      <c r="O103" s="10">
        <v>0</v>
      </c>
      <c r="P103" s="10">
        <v>0</v>
      </c>
      <c r="S103" s="52">
        <v>1</v>
      </c>
      <c r="T103" s="34" t="s">
        <v>638</v>
      </c>
      <c r="U103" s="53">
        <v>2016</v>
      </c>
      <c r="V103" s="52"/>
      <c r="W103" s="34"/>
      <c r="X103" s="52"/>
      <c r="Y103" s="34"/>
      <c r="Z103" s="52"/>
      <c r="AA103" s="34"/>
      <c r="AB103" s="52"/>
      <c r="AC103" s="34"/>
      <c r="AD103" s="34"/>
      <c r="AE103" s="34"/>
      <c r="AF103" s="10">
        <f t="shared" ref="AF103:AF141" si="224">V103+X103+Z103+AB103+AD103</f>
        <v>0</v>
      </c>
      <c r="AG103" s="10">
        <f t="shared" ref="AG103:AG141" si="225">W103+Y103+AA103+AC103+AE103</f>
        <v>0</v>
      </c>
      <c r="AJ103" s="52">
        <v>1</v>
      </c>
      <c r="AK103" s="34" t="s">
        <v>638</v>
      </c>
      <c r="AL103" s="53">
        <v>2016</v>
      </c>
      <c r="AM103" s="52">
        <v>0</v>
      </c>
      <c r="AN103" s="34">
        <v>0</v>
      </c>
      <c r="AO103" s="52">
        <v>0</v>
      </c>
      <c r="AP103" s="34">
        <v>0</v>
      </c>
      <c r="AQ103" s="52">
        <v>0</v>
      </c>
      <c r="AR103" s="34">
        <v>0</v>
      </c>
      <c r="AS103" s="52">
        <v>0</v>
      </c>
      <c r="AT103" s="34">
        <v>0</v>
      </c>
      <c r="AU103" s="52">
        <v>0</v>
      </c>
      <c r="AV103" s="34">
        <v>0</v>
      </c>
      <c r="AW103" s="10">
        <f t="shared" ref="AW103:AW108" si="226">AM103+AO103+AQ103+AS103+AU103</f>
        <v>0</v>
      </c>
      <c r="AX103" s="10">
        <f t="shared" ref="AX103:AX108" si="227">AN103+AP103+AR103+AT103+AV103</f>
        <v>0</v>
      </c>
      <c r="BA103" s="52">
        <v>1</v>
      </c>
      <c r="BB103" s="34" t="s">
        <v>638</v>
      </c>
      <c r="BC103" s="53">
        <v>2016</v>
      </c>
      <c r="BD103" s="52">
        <f t="shared" ref="BD103:BD148" si="228">E103+V103-AM103</f>
        <v>0</v>
      </c>
      <c r="BE103" s="52">
        <f t="shared" ref="BE103:BE148" si="229">F103+W103-AN103</f>
        <v>0</v>
      </c>
      <c r="BF103" s="52">
        <f t="shared" ref="BF103:BF148" si="230">G103+X103-AO103</f>
        <v>0</v>
      </c>
      <c r="BG103" s="52">
        <f t="shared" ref="BG103:BG148" si="231">H103+Y103-AP103</f>
        <v>0</v>
      </c>
      <c r="BH103" s="52">
        <f t="shared" ref="BH103:BH148" si="232">I103+Z103-AQ103</f>
        <v>0</v>
      </c>
      <c r="BI103" s="52">
        <f t="shared" ref="BI103:BI148" si="233">J103+AA103-AR103</f>
        <v>0</v>
      </c>
      <c r="BJ103" s="52">
        <f t="shared" ref="BJ103:BJ148" si="234">K103+AB103-AS103</f>
        <v>0</v>
      </c>
      <c r="BK103" s="52">
        <f t="shared" ref="BK103:BK148" si="235">L103+AC103-AT103</f>
        <v>0</v>
      </c>
      <c r="BL103" s="52">
        <f t="shared" ref="BL103:BL148" si="236">M103+AD103-AU103</f>
        <v>0</v>
      </c>
      <c r="BM103" s="52">
        <f t="shared" ref="BM103:BM148" si="237">N103+AE103-AV103</f>
        <v>0</v>
      </c>
      <c r="BN103" s="10">
        <f t="shared" ref="BN103:BN148" si="238">BD103+BF103+BH103+BJ103+BL103</f>
        <v>0</v>
      </c>
      <c r="BO103" s="10">
        <f t="shared" ref="BO103:BO148" si="239">BE103+BG103+BI103+BK103+BM103</f>
        <v>0</v>
      </c>
    </row>
    <row r="104" customHeight="1" spans="2:67">
      <c r="B104" s="52"/>
      <c r="C104" s="34"/>
      <c r="D104" s="53">
        <v>2017</v>
      </c>
      <c r="E104" s="52">
        <v>0</v>
      </c>
      <c r="F104" s="34">
        <v>0</v>
      </c>
      <c r="G104" s="52">
        <v>0</v>
      </c>
      <c r="H104" s="34">
        <v>0</v>
      </c>
      <c r="I104" s="52">
        <v>0</v>
      </c>
      <c r="J104" s="34">
        <v>0</v>
      </c>
      <c r="K104" s="52">
        <v>0</v>
      </c>
      <c r="L104" s="34">
        <v>0</v>
      </c>
      <c r="M104" s="34">
        <v>0</v>
      </c>
      <c r="N104" s="34">
        <v>0</v>
      </c>
      <c r="O104" s="10">
        <v>0</v>
      </c>
      <c r="P104" s="10">
        <v>0</v>
      </c>
      <c r="S104" s="52"/>
      <c r="T104" s="34"/>
      <c r="U104" s="53">
        <v>2017</v>
      </c>
      <c r="V104" s="34"/>
      <c r="W104" s="34"/>
      <c r="X104" s="52"/>
      <c r="Y104" s="34"/>
      <c r="Z104" s="52"/>
      <c r="AA104" s="34"/>
      <c r="AB104" s="52"/>
      <c r="AC104" s="34"/>
      <c r="AD104" s="34"/>
      <c r="AE104" s="52"/>
      <c r="AF104" s="10">
        <f t="shared" si="224"/>
        <v>0</v>
      </c>
      <c r="AG104" s="10">
        <f t="shared" si="225"/>
        <v>0</v>
      </c>
      <c r="AJ104" s="52"/>
      <c r="AK104" s="34"/>
      <c r="AL104" s="53">
        <v>2017</v>
      </c>
      <c r="AM104" s="52">
        <v>0</v>
      </c>
      <c r="AN104" s="34">
        <v>0</v>
      </c>
      <c r="AO104" s="52">
        <v>0</v>
      </c>
      <c r="AP104" s="34">
        <v>0</v>
      </c>
      <c r="AQ104" s="52">
        <v>0</v>
      </c>
      <c r="AR104" s="34">
        <v>0</v>
      </c>
      <c r="AS104" s="52">
        <v>0</v>
      </c>
      <c r="AT104" s="34">
        <v>0</v>
      </c>
      <c r="AU104" s="52">
        <v>0</v>
      </c>
      <c r="AV104" s="34">
        <v>0</v>
      </c>
      <c r="AW104" s="10">
        <f t="shared" si="226"/>
        <v>0</v>
      </c>
      <c r="AX104" s="10">
        <f t="shared" si="227"/>
        <v>0</v>
      </c>
      <c r="BA104" s="52"/>
      <c r="BB104" s="34"/>
      <c r="BC104" s="53">
        <v>2017</v>
      </c>
      <c r="BD104" s="52">
        <f t="shared" si="228"/>
        <v>0</v>
      </c>
      <c r="BE104" s="52">
        <f t="shared" si="229"/>
        <v>0</v>
      </c>
      <c r="BF104" s="52">
        <f t="shared" si="230"/>
        <v>0</v>
      </c>
      <c r="BG104" s="52">
        <f t="shared" si="231"/>
        <v>0</v>
      </c>
      <c r="BH104" s="52">
        <f t="shared" si="232"/>
        <v>0</v>
      </c>
      <c r="BI104" s="52">
        <f t="shared" si="233"/>
        <v>0</v>
      </c>
      <c r="BJ104" s="52">
        <f t="shared" si="234"/>
        <v>0</v>
      </c>
      <c r="BK104" s="52">
        <f t="shared" si="235"/>
        <v>0</v>
      </c>
      <c r="BL104" s="52">
        <f t="shared" si="236"/>
        <v>0</v>
      </c>
      <c r="BM104" s="52">
        <f t="shared" si="237"/>
        <v>0</v>
      </c>
      <c r="BN104" s="10">
        <f t="shared" si="238"/>
        <v>0</v>
      </c>
      <c r="BO104" s="10">
        <f t="shared" si="239"/>
        <v>0</v>
      </c>
    </row>
    <row r="105" customHeight="1" spans="2:67">
      <c r="B105" s="52"/>
      <c r="C105" s="34"/>
      <c r="D105" s="53">
        <v>2018</v>
      </c>
      <c r="E105" s="52">
        <v>0</v>
      </c>
      <c r="F105" s="34">
        <v>0</v>
      </c>
      <c r="G105" s="52">
        <v>0</v>
      </c>
      <c r="H105" s="34">
        <v>0</v>
      </c>
      <c r="I105" s="52">
        <v>0</v>
      </c>
      <c r="J105" s="34">
        <v>0</v>
      </c>
      <c r="K105" s="52">
        <v>0</v>
      </c>
      <c r="L105" s="34">
        <v>0</v>
      </c>
      <c r="M105" s="34">
        <v>0</v>
      </c>
      <c r="N105" s="34">
        <v>0</v>
      </c>
      <c r="O105" s="10">
        <v>0</v>
      </c>
      <c r="P105" s="10">
        <v>0</v>
      </c>
      <c r="S105" s="52"/>
      <c r="T105" s="34"/>
      <c r="U105" s="53">
        <v>2018</v>
      </c>
      <c r="V105" s="34"/>
      <c r="W105" s="34"/>
      <c r="X105" s="52"/>
      <c r="Y105" s="34"/>
      <c r="Z105" s="52"/>
      <c r="AA105" s="34"/>
      <c r="AB105" s="52"/>
      <c r="AC105" s="34"/>
      <c r="AD105" s="34"/>
      <c r="AE105" s="52"/>
      <c r="AF105" s="10">
        <f t="shared" si="224"/>
        <v>0</v>
      </c>
      <c r="AG105" s="10">
        <f t="shared" si="225"/>
        <v>0</v>
      </c>
      <c r="AJ105" s="52"/>
      <c r="AK105" s="34"/>
      <c r="AL105" s="53">
        <v>2018</v>
      </c>
      <c r="AM105" s="52">
        <v>0</v>
      </c>
      <c r="AN105" s="34">
        <v>0</v>
      </c>
      <c r="AO105" s="52">
        <v>0</v>
      </c>
      <c r="AP105" s="34">
        <v>0</v>
      </c>
      <c r="AQ105" s="52">
        <v>0</v>
      </c>
      <c r="AR105" s="34">
        <v>0</v>
      </c>
      <c r="AS105" s="52">
        <v>0</v>
      </c>
      <c r="AT105" s="34">
        <v>0</v>
      </c>
      <c r="AU105" s="52">
        <v>0</v>
      </c>
      <c r="AV105" s="34">
        <v>0</v>
      </c>
      <c r="AW105" s="10">
        <f t="shared" si="226"/>
        <v>0</v>
      </c>
      <c r="AX105" s="10">
        <f t="shared" si="227"/>
        <v>0</v>
      </c>
      <c r="BA105" s="52"/>
      <c r="BB105" s="34"/>
      <c r="BC105" s="53">
        <v>2018</v>
      </c>
      <c r="BD105" s="52">
        <f t="shared" si="228"/>
        <v>0</v>
      </c>
      <c r="BE105" s="52">
        <f t="shared" si="229"/>
        <v>0</v>
      </c>
      <c r="BF105" s="52">
        <f t="shared" si="230"/>
        <v>0</v>
      </c>
      <c r="BG105" s="52">
        <f t="shared" si="231"/>
        <v>0</v>
      </c>
      <c r="BH105" s="52">
        <f t="shared" si="232"/>
        <v>0</v>
      </c>
      <c r="BI105" s="52">
        <f t="shared" si="233"/>
        <v>0</v>
      </c>
      <c r="BJ105" s="52">
        <f t="shared" si="234"/>
        <v>0</v>
      </c>
      <c r="BK105" s="52">
        <f t="shared" si="235"/>
        <v>0</v>
      </c>
      <c r="BL105" s="52">
        <f t="shared" si="236"/>
        <v>0</v>
      </c>
      <c r="BM105" s="52">
        <f t="shared" si="237"/>
        <v>0</v>
      </c>
      <c r="BN105" s="10">
        <f t="shared" si="238"/>
        <v>0</v>
      </c>
      <c r="BO105" s="10">
        <f t="shared" si="239"/>
        <v>0</v>
      </c>
    </row>
    <row r="106" customHeight="1" spans="2:67">
      <c r="B106" s="52"/>
      <c r="C106" s="34"/>
      <c r="D106" s="53">
        <v>2019</v>
      </c>
      <c r="E106" s="52">
        <v>0</v>
      </c>
      <c r="F106" s="34">
        <v>0</v>
      </c>
      <c r="G106" s="52">
        <v>0</v>
      </c>
      <c r="H106" s="34">
        <v>0</v>
      </c>
      <c r="I106" s="52">
        <v>0</v>
      </c>
      <c r="J106" s="34">
        <v>0</v>
      </c>
      <c r="K106" s="52">
        <v>0</v>
      </c>
      <c r="L106" s="34">
        <v>0</v>
      </c>
      <c r="M106" s="34">
        <v>0</v>
      </c>
      <c r="N106" s="34">
        <v>0</v>
      </c>
      <c r="O106" s="10">
        <v>0</v>
      </c>
      <c r="P106" s="10">
        <v>0</v>
      </c>
      <c r="S106" s="52"/>
      <c r="T106" s="34"/>
      <c r="U106" s="53">
        <v>2019</v>
      </c>
      <c r="V106" s="34"/>
      <c r="W106" s="34"/>
      <c r="X106" s="52"/>
      <c r="Y106" s="34"/>
      <c r="Z106" s="52"/>
      <c r="AA106" s="34"/>
      <c r="AB106" s="52"/>
      <c r="AC106" s="34"/>
      <c r="AD106" s="34"/>
      <c r="AE106" s="52"/>
      <c r="AF106" s="10">
        <f t="shared" si="224"/>
        <v>0</v>
      </c>
      <c r="AG106" s="10">
        <f t="shared" si="225"/>
        <v>0</v>
      </c>
      <c r="AJ106" s="52"/>
      <c r="AK106" s="34"/>
      <c r="AL106" s="53">
        <v>2019</v>
      </c>
      <c r="AM106" s="52">
        <v>0</v>
      </c>
      <c r="AN106" s="34">
        <v>0</v>
      </c>
      <c r="AO106" s="52">
        <v>0</v>
      </c>
      <c r="AP106" s="34">
        <v>0</v>
      </c>
      <c r="AQ106" s="52">
        <v>0</v>
      </c>
      <c r="AR106" s="34">
        <v>0</v>
      </c>
      <c r="AS106" s="52">
        <v>0</v>
      </c>
      <c r="AT106" s="34">
        <v>0</v>
      </c>
      <c r="AU106" s="52">
        <v>0</v>
      </c>
      <c r="AV106" s="34">
        <v>0</v>
      </c>
      <c r="AW106" s="10">
        <f t="shared" si="226"/>
        <v>0</v>
      </c>
      <c r="AX106" s="10">
        <f t="shared" si="227"/>
        <v>0</v>
      </c>
      <c r="BA106" s="52"/>
      <c r="BB106" s="34"/>
      <c r="BC106" s="53">
        <v>2019</v>
      </c>
      <c r="BD106" s="52">
        <f t="shared" si="228"/>
        <v>0</v>
      </c>
      <c r="BE106" s="52">
        <f t="shared" si="229"/>
        <v>0</v>
      </c>
      <c r="BF106" s="52">
        <f t="shared" si="230"/>
        <v>0</v>
      </c>
      <c r="BG106" s="52">
        <f t="shared" si="231"/>
        <v>0</v>
      </c>
      <c r="BH106" s="52">
        <f t="shared" si="232"/>
        <v>0</v>
      </c>
      <c r="BI106" s="52">
        <f t="shared" si="233"/>
        <v>0</v>
      </c>
      <c r="BJ106" s="52">
        <f t="shared" si="234"/>
        <v>0</v>
      </c>
      <c r="BK106" s="52">
        <f t="shared" si="235"/>
        <v>0</v>
      </c>
      <c r="BL106" s="52">
        <f t="shared" si="236"/>
        <v>0</v>
      </c>
      <c r="BM106" s="52">
        <f t="shared" si="237"/>
        <v>0</v>
      </c>
      <c r="BN106" s="10">
        <f t="shared" si="238"/>
        <v>0</v>
      </c>
      <c r="BO106" s="10">
        <f t="shared" si="239"/>
        <v>0</v>
      </c>
    </row>
    <row r="107" ht="18.75" spans="2:67">
      <c r="B107" s="52"/>
      <c r="C107" s="34"/>
      <c r="D107" s="53">
        <v>2020</v>
      </c>
      <c r="E107" s="52">
        <v>0</v>
      </c>
      <c r="F107" s="34">
        <v>0</v>
      </c>
      <c r="G107" s="52">
        <v>0</v>
      </c>
      <c r="H107" s="34">
        <v>0</v>
      </c>
      <c r="I107" s="52">
        <v>0</v>
      </c>
      <c r="J107" s="34">
        <v>0</v>
      </c>
      <c r="K107" s="52">
        <v>0</v>
      </c>
      <c r="L107" s="34">
        <v>0</v>
      </c>
      <c r="M107" s="34">
        <v>0</v>
      </c>
      <c r="N107" s="34">
        <v>0</v>
      </c>
      <c r="O107" s="10">
        <v>0</v>
      </c>
      <c r="P107" s="10">
        <v>0</v>
      </c>
      <c r="S107" s="52"/>
      <c r="T107" s="34"/>
      <c r="U107" s="53">
        <v>2020</v>
      </c>
      <c r="V107" s="52"/>
      <c r="W107" s="34"/>
      <c r="X107" s="52"/>
      <c r="Y107" s="34"/>
      <c r="Z107" s="52"/>
      <c r="AA107" s="34"/>
      <c r="AB107" s="52"/>
      <c r="AC107" s="34"/>
      <c r="AD107" s="34"/>
      <c r="AE107" s="34"/>
      <c r="AF107" s="10">
        <f t="shared" si="224"/>
        <v>0</v>
      </c>
      <c r="AG107" s="10">
        <f t="shared" si="225"/>
        <v>0</v>
      </c>
      <c r="AJ107" s="52"/>
      <c r="AK107" s="34"/>
      <c r="AL107" s="53">
        <v>2020</v>
      </c>
      <c r="AM107" s="52">
        <v>0</v>
      </c>
      <c r="AN107" s="34">
        <v>0</v>
      </c>
      <c r="AO107" s="52">
        <v>0</v>
      </c>
      <c r="AP107" s="34">
        <v>0</v>
      </c>
      <c r="AQ107" s="52">
        <v>0</v>
      </c>
      <c r="AR107" s="34">
        <v>0</v>
      </c>
      <c r="AS107" s="52">
        <v>0</v>
      </c>
      <c r="AT107" s="34">
        <v>0</v>
      </c>
      <c r="AU107" s="52">
        <v>0</v>
      </c>
      <c r="AV107" s="34">
        <v>0</v>
      </c>
      <c r="AW107" s="10">
        <f t="shared" si="226"/>
        <v>0</v>
      </c>
      <c r="AX107" s="10">
        <f t="shared" si="227"/>
        <v>0</v>
      </c>
      <c r="BA107" s="52"/>
      <c r="BB107" s="34"/>
      <c r="BC107" s="53">
        <v>2020</v>
      </c>
      <c r="BD107" s="52">
        <f t="shared" si="228"/>
        <v>0</v>
      </c>
      <c r="BE107" s="52">
        <f t="shared" si="229"/>
        <v>0</v>
      </c>
      <c r="BF107" s="52">
        <f t="shared" si="230"/>
        <v>0</v>
      </c>
      <c r="BG107" s="52">
        <f t="shared" si="231"/>
        <v>0</v>
      </c>
      <c r="BH107" s="52">
        <f t="shared" si="232"/>
        <v>0</v>
      </c>
      <c r="BI107" s="52">
        <f t="shared" si="233"/>
        <v>0</v>
      </c>
      <c r="BJ107" s="52">
        <f t="shared" si="234"/>
        <v>0</v>
      </c>
      <c r="BK107" s="52">
        <f t="shared" si="235"/>
        <v>0</v>
      </c>
      <c r="BL107" s="52">
        <f t="shared" si="236"/>
        <v>0</v>
      </c>
      <c r="BM107" s="52">
        <f t="shared" si="237"/>
        <v>0</v>
      </c>
      <c r="BN107" s="10">
        <f t="shared" si="238"/>
        <v>0</v>
      </c>
      <c r="BO107" s="10">
        <f t="shared" si="239"/>
        <v>0</v>
      </c>
    </row>
    <row r="108" ht="18.75" spans="2:67">
      <c r="B108" s="52"/>
      <c r="C108" s="34"/>
      <c r="D108" s="53">
        <v>2021</v>
      </c>
      <c r="E108" s="52">
        <v>0</v>
      </c>
      <c r="F108" s="34">
        <v>0</v>
      </c>
      <c r="G108" s="52">
        <v>0</v>
      </c>
      <c r="H108" s="34">
        <v>0</v>
      </c>
      <c r="I108" s="52">
        <v>0</v>
      </c>
      <c r="J108" s="34">
        <v>0</v>
      </c>
      <c r="K108" s="52">
        <v>0</v>
      </c>
      <c r="L108" s="34">
        <v>0</v>
      </c>
      <c r="M108" s="34">
        <v>0</v>
      </c>
      <c r="N108" s="34">
        <v>0</v>
      </c>
      <c r="O108" s="10">
        <v>0</v>
      </c>
      <c r="P108" s="10">
        <v>0</v>
      </c>
      <c r="S108" s="52"/>
      <c r="T108" s="34"/>
      <c r="U108" s="53">
        <v>2021</v>
      </c>
      <c r="V108" s="52">
        <v>2</v>
      </c>
      <c r="W108" s="34">
        <f>7164+44452</f>
        <v>51616</v>
      </c>
      <c r="X108" s="52"/>
      <c r="Y108" s="34"/>
      <c r="Z108" s="52"/>
      <c r="AA108" s="34"/>
      <c r="AB108" s="52"/>
      <c r="AC108" s="34"/>
      <c r="AD108" s="34"/>
      <c r="AE108" s="34"/>
      <c r="AF108" s="10"/>
      <c r="AG108" s="10"/>
      <c r="AJ108" s="52"/>
      <c r="AK108" s="34"/>
      <c r="AL108" s="53">
        <v>2021</v>
      </c>
      <c r="AM108" s="52">
        <v>0</v>
      </c>
      <c r="AN108" s="34">
        <v>0</v>
      </c>
      <c r="AO108" s="52">
        <v>0</v>
      </c>
      <c r="AP108" s="34">
        <v>0</v>
      </c>
      <c r="AQ108" s="52">
        <v>0</v>
      </c>
      <c r="AR108" s="34">
        <v>0</v>
      </c>
      <c r="AS108" s="52">
        <v>0</v>
      </c>
      <c r="AT108" s="34">
        <v>0</v>
      </c>
      <c r="AU108" s="52">
        <v>0</v>
      </c>
      <c r="AV108" s="34">
        <v>0</v>
      </c>
      <c r="AW108" s="10">
        <f t="shared" si="226"/>
        <v>0</v>
      </c>
      <c r="AX108" s="10">
        <f t="shared" si="227"/>
        <v>0</v>
      </c>
      <c r="BA108" s="52"/>
      <c r="BB108" s="34"/>
      <c r="BC108" s="53">
        <v>2021</v>
      </c>
      <c r="BD108" s="52">
        <f t="shared" si="228"/>
        <v>2</v>
      </c>
      <c r="BE108" s="52">
        <f t="shared" si="229"/>
        <v>51616</v>
      </c>
      <c r="BF108" s="52">
        <f t="shared" si="230"/>
        <v>0</v>
      </c>
      <c r="BG108" s="52">
        <f t="shared" si="231"/>
        <v>0</v>
      </c>
      <c r="BH108" s="52">
        <f t="shared" si="232"/>
        <v>0</v>
      </c>
      <c r="BI108" s="52">
        <f t="shared" si="233"/>
        <v>0</v>
      </c>
      <c r="BJ108" s="52">
        <f t="shared" si="234"/>
        <v>0</v>
      </c>
      <c r="BK108" s="52">
        <f t="shared" si="235"/>
        <v>0</v>
      </c>
      <c r="BL108" s="52">
        <f t="shared" si="236"/>
        <v>0</v>
      </c>
      <c r="BM108" s="52">
        <f t="shared" si="237"/>
        <v>0</v>
      </c>
      <c r="BN108" s="10">
        <f t="shared" si="238"/>
        <v>2</v>
      </c>
      <c r="BO108" s="10">
        <f t="shared" si="239"/>
        <v>51616</v>
      </c>
    </row>
    <row r="109" ht="18.75" spans="2:67">
      <c r="B109" s="54"/>
      <c r="C109" s="55"/>
      <c r="D109" s="53">
        <v>2022</v>
      </c>
      <c r="E109" s="52">
        <v>7</v>
      </c>
      <c r="F109" s="34">
        <v>58682</v>
      </c>
      <c r="G109" s="52"/>
      <c r="H109" s="34"/>
      <c r="I109" s="52"/>
      <c r="J109" s="34"/>
      <c r="K109" s="52"/>
      <c r="L109" s="34"/>
      <c r="M109" s="34"/>
      <c r="N109" s="34"/>
      <c r="O109" s="10"/>
      <c r="P109" s="10"/>
      <c r="S109" s="54"/>
      <c r="T109" s="55"/>
      <c r="U109" s="53"/>
      <c r="V109" s="52"/>
      <c r="W109" s="34"/>
      <c r="X109" s="52"/>
      <c r="Y109" s="34"/>
      <c r="Z109" s="52"/>
      <c r="AA109" s="34"/>
      <c r="AB109" s="52"/>
      <c r="AC109" s="34"/>
      <c r="AD109" s="34"/>
      <c r="AE109" s="34"/>
      <c r="AF109" s="10"/>
      <c r="AG109" s="10"/>
      <c r="AJ109" s="54"/>
      <c r="AK109" s="55"/>
      <c r="AL109" s="53"/>
      <c r="AM109" s="52">
        <v>5</v>
      </c>
      <c r="AN109" s="34">
        <v>37725</v>
      </c>
      <c r="AO109" s="52"/>
      <c r="AP109" s="34"/>
      <c r="AQ109" s="52"/>
      <c r="AR109" s="34"/>
      <c r="AS109" s="52"/>
      <c r="AT109" s="34"/>
      <c r="AU109" s="52"/>
      <c r="AV109" s="34"/>
      <c r="AW109" s="10"/>
      <c r="AX109" s="10"/>
      <c r="BA109" s="54"/>
      <c r="BB109" s="55"/>
      <c r="BC109" s="53"/>
      <c r="BD109" s="52">
        <f t="shared" si="228"/>
        <v>2</v>
      </c>
      <c r="BE109" s="52">
        <f t="shared" si="229"/>
        <v>20957</v>
      </c>
      <c r="BF109" s="52">
        <f t="shared" si="230"/>
        <v>0</v>
      </c>
      <c r="BG109" s="52">
        <f t="shared" si="231"/>
        <v>0</v>
      </c>
      <c r="BH109" s="52">
        <f t="shared" si="232"/>
        <v>0</v>
      </c>
      <c r="BI109" s="52">
        <f t="shared" si="233"/>
        <v>0</v>
      </c>
      <c r="BJ109" s="52">
        <f t="shared" si="234"/>
        <v>0</v>
      </c>
      <c r="BK109" s="52">
        <f t="shared" si="235"/>
        <v>0</v>
      </c>
      <c r="BL109" s="52">
        <f t="shared" si="236"/>
        <v>0</v>
      </c>
      <c r="BM109" s="52">
        <f t="shared" si="237"/>
        <v>0</v>
      </c>
      <c r="BN109" s="10">
        <f t="shared" si="238"/>
        <v>2</v>
      </c>
      <c r="BO109" s="10">
        <f t="shared" si="239"/>
        <v>20957</v>
      </c>
    </row>
    <row r="110" customHeight="1" spans="2:67">
      <c r="B110" s="56" t="s">
        <v>61</v>
      </c>
      <c r="C110" s="57"/>
      <c r="D110" s="58"/>
      <c r="E110" s="59">
        <v>0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S110" s="56" t="s">
        <v>61</v>
      </c>
      <c r="T110" s="57"/>
      <c r="U110" s="58"/>
      <c r="V110" s="59">
        <f>SUM(V103:V108)</f>
        <v>2</v>
      </c>
      <c r="W110" s="59">
        <f t="shared" ref="W110" si="240">SUM(W103:W108)</f>
        <v>51616</v>
      </c>
      <c r="X110" s="59">
        <f t="shared" ref="X110" si="241">SUM(X103:X108)</f>
        <v>0</v>
      </c>
      <c r="Y110" s="59">
        <f t="shared" ref="Y110" si="242">SUM(Y103:Y108)</f>
        <v>0</v>
      </c>
      <c r="Z110" s="59">
        <f t="shared" ref="Z110" si="243">SUM(Z103:Z108)</f>
        <v>0</v>
      </c>
      <c r="AA110" s="59">
        <f t="shared" ref="AA110" si="244">SUM(AA103:AA108)</f>
        <v>0</v>
      </c>
      <c r="AB110" s="59">
        <f t="shared" ref="AB110" si="245">SUM(AB103:AB108)</f>
        <v>0</v>
      </c>
      <c r="AC110" s="59">
        <f t="shared" ref="AC110" si="246">SUM(AC103:AC108)</f>
        <v>0</v>
      </c>
      <c r="AD110" s="59">
        <f t="shared" ref="AD110" si="247">SUM(AD103:AD108)</f>
        <v>0</v>
      </c>
      <c r="AE110" s="59">
        <f t="shared" ref="AE110" si="248">SUM(AE103:AE108)</f>
        <v>0</v>
      </c>
      <c r="AF110" s="59">
        <f t="shared" ref="AF110" si="249">SUM(AF103:AF108)</f>
        <v>0</v>
      </c>
      <c r="AG110" s="59">
        <f t="shared" ref="AG110" si="250">SUM(AG103:AG108)</f>
        <v>0</v>
      </c>
      <c r="AJ110" s="56" t="s">
        <v>61</v>
      </c>
      <c r="AK110" s="57"/>
      <c r="AL110" s="58"/>
      <c r="AM110" s="59">
        <f>SUM(AM103:AM109)</f>
        <v>5</v>
      </c>
      <c r="AN110" s="59">
        <f t="shared" ref="AN110:AX110" si="251">SUM(AN103:AN109)</f>
        <v>37725</v>
      </c>
      <c r="AO110" s="59">
        <f t="shared" si="251"/>
        <v>0</v>
      </c>
      <c r="AP110" s="59">
        <f t="shared" si="251"/>
        <v>0</v>
      </c>
      <c r="AQ110" s="59">
        <f t="shared" si="251"/>
        <v>0</v>
      </c>
      <c r="AR110" s="59">
        <f t="shared" si="251"/>
        <v>0</v>
      </c>
      <c r="AS110" s="59">
        <f t="shared" si="251"/>
        <v>0</v>
      </c>
      <c r="AT110" s="59">
        <f t="shared" si="251"/>
        <v>0</v>
      </c>
      <c r="AU110" s="59">
        <f t="shared" si="251"/>
        <v>0</v>
      </c>
      <c r="AV110" s="59">
        <f t="shared" si="251"/>
        <v>0</v>
      </c>
      <c r="AW110" s="59">
        <f t="shared" si="251"/>
        <v>0</v>
      </c>
      <c r="AX110" s="59">
        <f t="shared" si="251"/>
        <v>0</v>
      </c>
      <c r="BA110" s="56" t="s">
        <v>61</v>
      </c>
      <c r="BB110" s="57"/>
      <c r="BC110" s="58"/>
      <c r="BD110" s="52">
        <f t="shared" si="228"/>
        <v>-3</v>
      </c>
      <c r="BE110" s="52">
        <f t="shared" si="229"/>
        <v>13891</v>
      </c>
      <c r="BF110" s="52">
        <f t="shared" si="230"/>
        <v>0</v>
      </c>
      <c r="BG110" s="52">
        <f t="shared" si="231"/>
        <v>0</v>
      </c>
      <c r="BH110" s="52">
        <f t="shared" si="232"/>
        <v>0</v>
      </c>
      <c r="BI110" s="52">
        <f t="shared" si="233"/>
        <v>0</v>
      </c>
      <c r="BJ110" s="52">
        <f t="shared" si="234"/>
        <v>0</v>
      </c>
      <c r="BK110" s="52">
        <f t="shared" si="235"/>
        <v>0</v>
      </c>
      <c r="BL110" s="52">
        <f t="shared" si="236"/>
        <v>0</v>
      </c>
      <c r="BM110" s="52">
        <f t="shared" si="237"/>
        <v>0</v>
      </c>
      <c r="BN110" s="10">
        <f t="shared" si="238"/>
        <v>-3</v>
      </c>
      <c r="BO110" s="10">
        <f t="shared" si="239"/>
        <v>13891</v>
      </c>
    </row>
    <row r="111" customHeight="1" spans="2:67">
      <c r="B111" s="52">
        <v>2</v>
      </c>
      <c r="C111" s="34" t="s">
        <v>640</v>
      </c>
      <c r="D111" s="53">
        <v>2016</v>
      </c>
      <c r="E111" s="52">
        <v>0</v>
      </c>
      <c r="F111" s="34">
        <v>0</v>
      </c>
      <c r="G111" s="52">
        <v>0</v>
      </c>
      <c r="H111" s="34">
        <v>0</v>
      </c>
      <c r="I111" s="52">
        <v>0</v>
      </c>
      <c r="J111" s="52">
        <v>0</v>
      </c>
      <c r="K111" s="52">
        <v>0</v>
      </c>
      <c r="L111" s="34">
        <v>0</v>
      </c>
      <c r="M111" s="34">
        <v>0</v>
      </c>
      <c r="N111" s="34">
        <v>0</v>
      </c>
      <c r="O111" s="10">
        <v>0</v>
      </c>
      <c r="P111" s="10">
        <v>0</v>
      </c>
      <c r="S111" s="52">
        <v>2</v>
      </c>
      <c r="T111" s="34" t="s">
        <v>640</v>
      </c>
      <c r="U111" s="53">
        <v>2016</v>
      </c>
      <c r="V111" s="52"/>
      <c r="W111" s="34"/>
      <c r="X111" s="52"/>
      <c r="Y111" s="34"/>
      <c r="Z111" s="52"/>
      <c r="AA111" s="52"/>
      <c r="AB111" s="52"/>
      <c r="AC111" s="34"/>
      <c r="AD111" s="34"/>
      <c r="AE111" s="34"/>
      <c r="AF111" s="10">
        <f t="shared" si="224"/>
        <v>0</v>
      </c>
      <c r="AG111" s="10">
        <f t="shared" si="225"/>
        <v>0</v>
      </c>
      <c r="AJ111" s="52">
        <v>2</v>
      </c>
      <c r="AK111" s="34" t="s">
        <v>640</v>
      </c>
      <c r="AL111" s="53">
        <v>2016</v>
      </c>
      <c r="AM111" s="52">
        <v>0</v>
      </c>
      <c r="AN111" s="34">
        <v>0</v>
      </c>
      <c r="AO111" s="52">
        <v>0</v>
      </c>
      <c r="AP111" s="34">
        <v>0</v>
      </c>
      <c r="AQ111" s="52">
        <v>0</v>
      </c>
      <c r="AR111" s="34">
        <v>0</v>
      </c>
      <c r="AS111" s="52">
        <v>0</v>
      </c>
      <c r="AT111" s="34">
        <v>0</v>
      </c>
      <c r="AU111" s="52">
        <v>0</v>
      </c>
      <c r="AV111" s="34">
        <v>0</v>
      </c>
      <c r="AW111" s="10">
        <f t="shared" ref="AW111:AW116" si="252">AM111+AO111+AQ111+AS111+AU111</f>
        <v>0</v>
      </c>
      <c r="AX111" s="10">
        <f t="shared" ref="AX111:AX116" si="253">AN111+AP111+AR111+AT111+AV111</f>
        <v>0</v>
      </c>
      <c r="BA111" s="52">
        <v>2</v>
      </c>
      <c r="BB111" s="34" t="s">
        <v>640</v>
      </c>
      <c r="BC111" s="53">
        <v>2016</v>
      </c>
      <c r="BD111" s="52">
        <f t="shared" si="228"/>
        <v>0</v>
      </c>
      <c r="BE111" s="52">
        <f t="shared" si="229"/>
        <v>0</v>
      </c>
      <c r="BF111" s="52">
        <f t="shared" si="230"/>
        <v>0</v>
      </c>
      <c r="BG111" s="52">
        <f t="shared" si="231"/>
        <v>0</v>
      </c>
      <c r="BH111" s="52">
        <f t="shared" si="232"/>
        <v>0</v>
      </c>
      <c r="BI111" s="52">
        <f t="shared" si="233"/>
        <v>0</v>
      </c>
      <c r="BJ111" s="52">
        <f t="shared" si="234"/>
        <v>0</v>
      </c>
      <c r="BK111" s="52">
        <f t="shared" si="235"/>
        <v>0</v>
      </c>
      <c r="BL111" s="52">
        <f t="shared" si="236"/>
        <v>0</v>
      </c>
      <c r="BM111" s="52">
        <f t="shared" si="237"/>
        <v>0</v>
      </c>
      <c r="BN111" s="10">
        <f t="shared" si="238"/>
        <v>0</v>
      </c>
      <c r="BO111" s="10">
        <f t="shared" si="239"/>
        <v>0</v>
      </c>
    </row>
    <row r="112" customHeight="1" spans="2:67">
      <c r="B112" s="52"/>
      <c r="C112" s="34"/>
      <c r="D112" s="53">
        <v>2017</v>
      </c>
      <c r="E112" s="52">
        <v>0</v>
      </c>
      <c r="F112" s="34">
        <v>0</v>
      </c>
      <c r="G112" s="52">
        <v>0</v>
      </c>
      <c r="H112" s="34">
        <v>0</v>
      </c>
      <c r="I112" s="52">
        <v>0</v>
      </c>
      <c r="J112" s="52">
        <v>0</v>
      </c>
      <c r="K112" s="52">
        <v>0</v>
      </c>
      <c r="L112" s="34">
        <v>0</v>
      </c>
      <c r="M112" s="34">
        <v>0</v>
      </c>
      <c r="N112" s="34">
        <v>0</v>
      </c>
      <c r="O112" s="10">
        <v>0</v>
      </c>
      <c r="P112" s="10">
        <v>0</v>
      </c>
      <c r="S112" s="52"/>
      <c r="T112" s="34"/>
      <c r="U112" s="53">
        <v>2017</v>
      </c>
      <c r="V112" s="52"/>
      <c r="W112" s="34"/>
      <c r="X112" s="52"/>
      <c r="Y112" s="34"/>
      <c r="Z112" s="52"/>
      <c r="AA112" s="52"/>
      <c r="AB112" s="52"/>
      <c r="AC112" s="34"/>
      <c r="AD112" s="34"/>
      <c r="AE112" s="34"/>
      <c r="AF112" s="10">
        <f t="shared" si="224"/>
        <v>0</v>
      </c>
      <c r="AG112" s="10">
        <f t="shared" si="225"/>
        <v>0</v>
      </c>
      <c r="AJ112" s="52"/>
      <c r="AK112" s="34"/>
      <c r="AL112" s="53">
        <v>2017</v>
      </c>
      <c r="AM112" s="52">
        <v>0</v>
      </c>
      <c r="AN112" s="34">
        <v>0</v>
      </c>
      <c r="AO112" s="52">
        <v>0</v>
      </c>
      <c r="AP112" s="34">
        <v>0</v>
      </c>
      <c r="AQ112" s="52">
        <v>0</v>
      </c>
      <c r="AR112" s="34">
        <v>0</v>
      </c>
      <c r="AS112" s="52">
        <v>0</v>
      </c>
      <c r="AT112" s="34">
        <v>0</v>
      </c>
      <c r="AU112" s="52">
        <v>0</v>
      </c>
      <c r="AV112" s="34">
        <v>0</v>
      </c>
      <c r="AW112" s="10">
        <f t="shared" si="252"/>
        <v>0</v>
      </c>
      <c r="AX112" s="10">
        <f t="shared" si="253"/>
        <v>0</v>
      </c>
      <c r="BA112" s="52"/>
      <c r="BB112" s="34"/>
      <c r="BC112" s="53">
        <v>2017</v>
      </c>
      <c r="BD112" s="52">
        <f t="shared" si="228"/>
        <v>0</v>
      </c>
      <c r="BE112" s="52">
        <f t="shared" si="229"/>
        <v>0</v>
      </c>
      <c r="BF112" s="52">
        <f t="shared" si="230"/>
        <v>0</v>
      </c>
      <c r="BG112" s="52">
        <f t="shared" si="231"/>
        <v>0</v>
      </c>
      <c r="BH112" s="52">
        <f t="shared" si="232"/>
        <v>0</v>
      </c>
      <c r="BI112" s="52">
        <f t="shared" si="233"/>
        <v>0</v>
      </c>
      <c r="BJ112" s="52">
        <f t="shared" si="234"/>
        <v>0</v>
      </c>
      <c r="BK112" s="52">
        <f t="shared" si="235"/>
        <v>0</v>
      </c>
      <c r="BL112" s="52">
        <f t="shared" si="236"/>
        <v>0</v>
      </c>
      <c r="BM112" s="52">
        <f t="shared" si="237"/>
        <v>0</v>
      </c>
      <c r="BN112" s="10">
        <f t="shared" si="238"/>
        <v>0</v>
      </c>
      <c r="BO112" s="10">
        <f t="shared" si="239"/>
        <v>0</v>
      </c>
    </row>
    <row r="113" customHeight="1" spans="2:67">
      <c r="B113" s="52"/>
      <c r="C113" s="34"/>
      <c r="D113" s="53">
        <v>2018</v>
      </c>
      <c r="E113" s="52">
        <v>0</v>
      </c>
      <c r="F113" s="34">
        <v>0</v>
      </c>
      <c r="G113" s="52">
        <v>0</v>
      </c>
      <c r="H113" s="34">
        <v>0</v>
      </c>
      <c r="I113" s="52">
        <v>0</v>
      </c>
      <c r="J113" s="52">
        <v>0</v>
      </c>
      <c r="K113" s="52">
        <v>0</v>
      </c>
      <c r="L113" s="34">
        <v>0</v>
      </c>
      <c r="M113" s="34">
        <v>0</v>
      </c>
      <c r="N113" s="34">
        <v>0</v>
      </c>
      <c r="O113" s="10">
        <v>0</v>
      </c>
      <c r="P113" s="10">
        <v>0</v>
      </c>
      <c r="S113" s="52"/>
      <c r="T113" s="34"/>
      <c r="U113" s="53">
        <v>2018</v>
      </c>
      <c r="V113" s="52"/>
      <c r="W113" s="34"/>
      <c r="X113" s="52"/>
      <c r="Y113" s="34"/>
      <c r="Z113" s="52"/>
      <c r="AA113" s="52"/>
      <c r="AB113" s="52"/>
      <c r="AC113" s="34"/>
      <c r="AD113" s="34"/>
      <c r="AE113" s="34"/>
      <c r="AF113" s="10">
        <f t="shared" si="224"/>
        <v>0</v>
      </c>
      <c r="AG113" s="10">
        <f t="shared" si="225"/>
        <v>0</v>
      </c>
      <c r="AJ113" s="52"/>
      <c r="AK113" s="34"/>
      <c r="AL113" s="53">
        <v>2018</v>
      </c>
      <c r="AM113" s="52">
        <v>0</v>
      </c>
      <c r="AN113" s="34">
        <v>0</v>
      </c>
      <c r="AO113" s="52">
        <v>0</v>
      </c>
      <c r="AP113" s="34">
        <v>0</v>
      </c>
      <c r="AQ113" s="52">
        <v>0</v>
      </c>
      <c r="AR113" s="34">
        <v>0</v>
      </c>
      <c r="AS113" s="52">
        <v>0</v>
      </c>
      <c r="AT113" s="34">
        <v>0</v>
      </c>
      <c r="AU113" s="52">
        <v>0</v>
      </c>
      <c r="AV113" s="34">
        <v>0</v>
      </c>
      <c r="AW113" s="10">
        <f t="shared" si="252"/>
        <v>0</v>
      </c>
      <c r="AX113" s="10">
        <f t="shared" si="253"/>
        <v>0</v>
      </c>
      <c r="BA113" s="52"/>
      <c r="BB113" s="34"/>
      <c r="BC113" s="53">
        <v>2018</v>
      </c>
      <c r="BD113" s="52">
        <f t="shared" si="228"/>
        <v>0</v>
      </c>
      <c r="BE113" s="52">
        <f t="shared" si="229"/>
        <v>0</v>
      </c>
      <c r="BF113" s="52">
        <f t="shared" si="230"/>
        <v>0</v>
      </c>
      <c r="BG113" s="52">
        <f t="shared" si="231"/>
        <v>0</v>
      </c>
      <c r="BH113" s="52">
        <f t="shared" si="232"/>
        <v>0</v>
      </c>
      <c r="BI113" s="52">
        <f t="shared" si="233"/>
        <v>0</v>
      </c>
      <c r="BJ113" s="52">
        <f t="shared" si="234"/>
        <v>0</v>
      </c>
      <c r="BK113" s="52">
        <f t="shared" si="235"/>
        <v>0</v>
      </c>
      <c r="BL113" s="52">
        <f t="shared" si="236"/>
        <v>0</v>
      </c>
      <c r="BM113" s="52">
        <f t="shared" si="237"/>
        <v>0</v>
      </c>
      <c r="BN113" s="10">
        <f t="shared" si="238"/>
        <v>0</v>
      </c>
      <c r="BO113" s="10">
        <f t="shared" si="239"/>
        <v>0</v>
      </c>
    </row>
    <row r="114" customHeight="1" spans="2:67">
      <c r="B114" s="52"/>
      <c r="C114" s="34"/>
      <c r="D114" s="53">
        <v>2019</v>
      </c>
      <c r="E114" s="52">
        <v>0</v>
      </c>
      <c r="F114" s="34">
        <v>0</v>
      </c>
      <c r="G114" s="52">
        <v>0</v>
      </c>
      <c r="H114" s="34">
        <v>0</v>
      </c>
      <c r="I114" s="52">
        <v>0</v>
      </c>
      <c r="J114" s="52">
        <v>0</v>
      </c>
      <c r="K114" s="52">
        <v>0</v>
      </c>
      <c r="L114" s="34">
        <v>0</v>
      </c>
      <c r="M114" s="34">
        <v>0</v>
      </c>
      <c r="N114" s="34">
        <v>0</v>
      </c>
      <c r="O114" s="10">
        <v>0</v>
      </c>
      <c r="P114" s="10">
        <v>0</v>
      </c>
      <c r="S114" s="52"/>
      <c r="T114" s="34"/>
      <c r="U114" s="53">
        <v>2019</v>
      </c>
      <c r="V114" s="52"/>
      <c r="W114" s="34"/>
      <c r="X114" s="52"/>
      <c r="Y114" s="34"/>
      <c r="Z114" s="52"/>
      <c r="AA114" s="52"/>
      <c r="AB114" s="52"/>
      <c r="AC114" s="34"/>
      <c r="AD114" s="34"/>
      <c r="AE114" s="34"/>
      <c r="AF114" s="10">
        <f t="shared" si="224"/>
        <v>0</v>
      </c>
      <c r="AG114" s="10">
        <f t="shared" si="225"/>
        <v>0</v>
      </c>
      <c r="AJ114" s="52"/>
      <c r="AK114" s="34"/>
      <c r="AL114" s="53">
        <v>2019</v>
      </c>
      <c r="AM114" s="52">
        <v>0</v>
      </c>
      <c r="AN114" s="34">
        <v>0</v>
      </c>
      <c r="AO114" s="52">
        <v>0</v>
      </c>
      <c r="AP114" s="34">
        <v>0</v>
      </c>
      <c r="AQ114" s="52">
        <v>0</v>
      </c>
      <c r="AR114" s="34">
        <v>0</v>
      </c>
      <c r="AS114" s="52">
        <v>0</v>
      </c>
      <c r="AT114" s="34">
        <v>0</v>
      </c>
      <c r="AU114" s="52">
        <v>0</v>
      </c>
      <c r="AV114" s="34">
        <v>0</v>
      </c>
      <c r="AW114" s="10">
        <f t="shared" si="252"/>
        <v>0</v>
      </c>
      <c r="AX114" s="10">
        <f t="shared" si="253"/>
        <v>0</v>
      </c>
      <c r="BA114" s="52"/>
      <c r="BB114" s="34"/>
      <c r="BC114" s="53">
        <v>2019</v>
      </c>
      <c r="BD114" s="52">
        <f t="shared" si="228"/>
        <v>0</v>
      </c>
      <c r="BE114" s="52">
        <f t="shared" si="229"/>
        <v>0</v>
      </c>
      <c r="BF114" s="52">
        <f t="shared" si="230"/>
        <v>0</v>
      </c>
      <c r="BG114" s="52">
        <f t="shared" si="231"/>
        <v>0</v>
      </c>
      <c r="BH114" s="52">
        <f t="shared" si="232"/>
        <v>0</v>
      </c>
      <c r="BI114" s="52">
        <f t="shared" si="233"/>
        <v>0</v>
      </c>
      <c r="BJ114" s="52">
        <f t="shared" si="234"/>
        <v>0</v>
      </c>
      <c r="BK114" s="52">
        <f t="shared" si="235"/>
        <v>0</v>
      </c>
      <c r="BL114" s="52">
        <f t="shared" si="236"/>
        <v>0</v>
      </c>
      <c r="BM114" s="52">
        <f t="shared" si="237"/>
        <v>0</v>
      </c>
      <c r="BN114" s="10">
        <f t="shared" si="238"/>
        <v>0</v>
      </c>
      <c r="BO114" s="10">
        <f t="shared" si="239"/>
        <v>0</v>
      </c>
    </row>
    <row r="115" ht="18.75" spans="2:67">
      <c r="B115" s="52"/>
      <c r="C115" s="34"/>
      <c r="D115" s="53">
        <v>2020</v>
      </c>
      <c r="E115" s="52">
        <v>0</v>
      </c>
      <c r="F115" s="34">
        <v>0</v>
      </c>
      <c r="G115" s="52">
        <v>0</v>
      </c>
      <c r="H115" s="34">
        <v>0</v>
      </c>
      <c r="I115" s="52">
        <v>0</v>
      </c>
      <c r="J115" s="34">
        <v>0</v>
      </c>
      <c r="K115" s="52">
        <v>0</v>
      </c>
      <c r="L115" s="34">
        <v>0</v>
      </c>
      <c r="M115" s="34">
        <v>0</v>
      </c>
      <c r="N115" s="34">
        <v>0</v>
      </c>
      <c r="O115" s="10">
        <v>0</v>
      </c>
      <c r="P115" s="10">
        <v>0</v>
      </c>
      <c r="S115" s="52"/>
      <c r="T115" s="34"/>
      <c r="U115" s="53">
        <v>2020</v>
      </c>
      <c r="V115" s="52"/>
      <c r="W115" s="34"/>
      <c r="X115" s="52"/>
      <c r="Y115" s="34"/>
      <c r="Z115" s="52"/>
      <c r="AA115" s="34"/>
      <c r="AB115" s="52"/>
      <c r="AC115" s="34"/>
      <c r="AD115" s="34"/>
      <c r="AE115" s="34"/>
      <c r="AF115" s="10">
        <f t="shared" si="224"/>
        <v>0</v>
      </c>
      <c r="AG115" s="10">
        <f t="shared" si="225"/>
        <v>0</v>
      </c>
      <c r="AJ115" s="52"/>
      <c r="AK115" s="34"/>
      <c r="AL115" s="53">
        <v>2020</v>
      </c>
      <c r="AM115" s="52">
        <v>0</v>
      </c>
      <c r="AN115" s="34">
        <v>0</v>
      </c>
      <c r="AO115" s="52">
        <v>0</v>
      </c>
      <c r="AP115" s="34">
        <v>0</v>
      </c>
      <c r="AQ115" s="52">
        <v>0</v>
      </c>
      <c r="AR115" s="34">
        <v>0</v>
      </c>
      <c r="AS115" s="52">
        <v>0</v>
      </c>
      <c r="AT115" s="34">
        <v>0</v>
      </c>
      <c r="AU115" s="52">
        <v>0</v>
      </c>
      <c r="AV115" s="34">
        <v>0</v>
      </c>
      <c r="AW115" s="10">
        <f t="shared" si="252"/>
        <v>0</v>
      </c>
      <c r="AX115" s="10">
        <f t="shared" si="253"/>
        <v>0</v>
      </c>
      <c r="BA115" s="52"/>
      <c r="BB115" s="34"/>
      <c r="BC115" s="53">
        <v>2020</v>
      </c>
      <c r="BD115" s="52">
        <f t="shared" si="228"/>
        <v>0</v>
      </c>
      <c r="BE115" s="52">
        <f t="shared" si="229"/>
        <v>0</v>
      </c>
      <c r="BF115" s="52">
        <f t="shared" si="230"/>
        <v>0</v>
      </c>
      <c r="BG115" s="52">
        <f t="shared" si="231"/>
        <v>0</v>
      </c>
      <c r="BH115" s="52">
        <f t="shared" si="232"/>
        <v>0</v>
      </c>
      <c r="BI115" s="52">
        <f t="shared" si="233"/>
        <v>0</v>
      </c>
      <c r="BJ115" s="52">
        <f t="shared" si="234"/>
        <v>0</v>
      </c>
      <c r="BK115" s="52">
        <f t="shared" si="235"/>
        <v>0</v>
      </c>
      <c r="BL115" s="52">
        <f t="shared" si="236"/>
        <v>0</v>
      </c>
      <c r="BM115" s="52">
        <f t="shared" si="237"/>
        <v>0</v>
      </c>
      <c r="BN115" s="10">
        <f t="shared" si="238"/>
        <v>0</v>
      </c>
      <c r="BO115" s="10">
        <f t="shared" si="239"/>
        <v>0</v>
      </c>
    </row>
    <row r="116" ht="18.75" spans="2:67">
      <c r="B116" s="52"/>
      <c r="C116" s="34"/>
      <c r="D116" s="53">
        <v>2021</v>
      </c>
      <c r="E116" s="52">
        <v>0</v>
      </c>
      <c r="F116" s="34">
        <v>0</v>
      </c>
      <c r="G116" s="52">
        <v>0</v>
      </c>
      <c r="H116" s="34">
        <v>0</v>
      </c>
      <c r="I116" s="52">
        <v>0</v>
      </c>
      <c r="J116" s="34">
        <v>0</v>
      </c>
      <c r="K116" s="52">
        <v>0</v>
      </c>
      <c r="L116" s="34">
        <v>0</v>
      </c>
      <c r="M116" s="34">
        <v>0</v>
      </c>
      <c r="N116" s="34">
        <v>0</v>
      </c>
      <c r="O116" s="10">
        <v>0</v>
      </c>
      <c r="P116" s="10">
        <v>0</v>
      </c>
      <c r="S116" s="52"/>
      <c r="T116" s="34"/>
      <c r="U116" s="53">
        <v>2021</v>
      </c>
      <c r="V116" s="52"/>
      <c r="W116" s="34"/>
      <c r="X116" s="52"/>
      <c r="Y116" s="34"/>
      <c r="Z116" s="52"/>
      <c r="AA116" s="34"/>
      <c r="AB116" s="52"/>
      <c r="AC116" s="34"/>
      <c r="AD116" s="34"/>
      <c r="AE116" s="34"/>
      <c r="AF116" s="10"/>
      <c r="AG116" s="10"/>
      <c r="AJ116" s="52"/>
      <c r="AK116" s="34"/>
      <c r="AL116" s="53">
        <v>2021</v>
      </c>
      <c r="AM116" s="52">
        <v>0</v>
      </c>
      <c r="AN116" s="10">
        <v>0</v>
      </c>
      <c r="AO116" s="52">
        <v>0</v>
      </c>
      <c r="AP116" s="34">
        <v>0</v>
      </c>
      <c r="AQ116" s="52">
        <v>0</v>
      </c>
      <c r="AR116" s="34">
        <v>0</v>
      </c>
      <c r="AS116" s="52">
        <v>0</v>
      </c>
      <c r="AT116" s="34">
        <v>0</v>
      </c>
      <c r="AU116" s="52">
        <v>0</v>
      </c>
      <c r="AV116" s="34">
        <v>0</v>
      </c>
      <c r="AW116" s="10">
        <f t="shared" si="252"/>
        <v>0</v>
      </c>
      <c r="AX116" s="10">
        <f t="shared" si="253"/>
        <v>0</v>
      </c>
      <c r="BA116" s="52"/>
      <c r="BB116" s="34"/>
      <c r="BC116" s="53">
        <v>2021</v>
      </c>
      <c r="BD116" s="52">
        <f t="shared" si="228"/>
        <v>0</v>
      </c>
      <c r="BE116" s="52">
        <f t="shared" si="229"/>
        <v>0</v>
      </c>
      <c r="BF116" s="52">
        <f t="shared" si="230"/>
        <v>0</v>
      </c>
      <c r="BG116" s="52">
        <f t="shared" si="231"/>
        <v>0</v>
      </c>
      <c r="BH116" s="52">
        <f t="shared" si="232"/>
        <v>0</v>
      </c>
      <c r="BI116" s="52">
        <f t="shared" si="233"/>
        <v>0</v>
      </c>
      <c r="BJ116" s="52">
        <f t="shared" si="234"/>
        <v>0</v>
      </c>
      <c r="BK116" s="52">
        <f t="shared" si="235"/>
        <v>0</v>
      </c>
      <c r="BL116" s="52">
        <f t="shared" si="236"/>
        <v>0</v>
      </c>
      <c r="BM116" s="52">
        <f t="shared" si="237"/>
        <v>0</v>
      </c>
      <c r="BN116" s="10">
        <f t="shared" si="238"/>
        <v>0</v>
      </c>
      <c r="BO116" s="10">
        <f t="shared" si="239"/>
        <v>0</v>
      </c>
    </row>
    <row r="117" ht="18.75" spans="2:67">
      <c r="B117" s="54"/>
      <c r="C117" s="55"/>
      <c r="D117" s="53">
        <v>2022</v>
      </c>
      <c r="E117" s="52">
        <v>3</v>
      </c>
      <c r="F117" s="34">
        <v>12449</v>
      </c>
      <c r="G117" s="52"/>
      <c r="H117" s="34"/>
      <c r="I117" s="52"/>
      <c r="J117" s="34"/>
      <c r="K117" s="52"/>
      <c r="L117" s="34"/>
      <c r="M117" s="34"/>
      <c r="N117" s="34"/>
      <c r="O117" s="10"/>
      <c r="P117" s="10"/>
      <c r="S117" s="54"/>
      <c r="T117" s="55"/>
      <c r="U117" s="53"/>
      <c r="V117" s="52"/>
      <c r="W117" s="34"/>
      <c r="X117" s="52"/>
      <c r="Y117" s="34"/>
      <c r="Z117" s="52"/>
      <c r="AA117" s="34"/>
      <c r="AB117" s="52"/>
      <c r="AC117" s="34"/>
      <c r="AD117" s="34"/>
      <c r="AE117" s="34"/>
      <c r="AF117" s="10"/>
      <c r="AG117" s="10"/>
      <c r="AJ117" s="54"/>
      <c r="AK117" s="55"/>
      <c r="AL117" s="53"/>
      <c r="AM117" s="52"/>
      <c r="AN117" s="10"/>
      <c r="AO117" s="52"/>
      <c r="AP117" s="34"/>
      <c r="AQ117" s="52"/>
      <c r="AR117" s="34"/>
      <c r="AS117" s="52"/>
      <c r="AT117" s="34"/>
      <c r="AU117" s="52"/>
      <c r="AV117" s="34"/>
      <c r="AW117" s="10"/>
      <c r="AX117" s="10"/>
      <c r="BA117" s="54"/>
      <c r="BB117" s="55"/>
      <c r="BC117" s="53"/>
      <c r="BD117" s="52">
        <f t="shared" si="228"/>
        <v>3</v>
      </c>
      <c r="BE117" s="52">
        <f t="shared" si="229"/>
        <v>12449</v>
      </c>
      <c r="BF117" s="52">
        <f t="shared" si="230"/>
        <v>0</v>
      </c>
      <c r="BG117" s="52">
        <f t="shared" si="231"/>
        <v>0</v>
      </c>
      <c r="BH117" s="52">
        <f t="shared" si="232"/>
        <v>0</v>
      </c>
      <c r="BI117" s="52">
        <f t="shared" si="233"/>
        <v>0</v>
      </c>
      <c r="BJ117" s="52">
        <f t="shared" si="234"/>
        <v>0</v>
      </c>
      <c r="BK117" s="52">
        <f t="shared" si="235"/>
        <v>0</v>
      </c>
      <c r="BL117" s="52">
        <f t="shared" si="236"/>
        <v>0</v>
      </c>
      <c r="BM117" s="52">
        <f t="shared" si="237"/>
        <v>0</v>
      </c>
      <c r="BN117" s="10">
        <f t="shared" si="238"/>
        <v>3</v>
      </c>
      <c r="BO117" s="10">
        <f t="shared" si="239"/>
        <v>12449</v>
      </c>
    </row>
    <row r="118" customHeight="1" spans="2:67">
      <c r="B118" s="56" t="s">
        <v>61</v>
      </c>
      <c r="C118" s="57"/>
      <c r="D118" s="58"/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S118" s="56" t="s">
        <v>61</v>
      </c>
      <c r="T118" s="57"/>
      <c r="U118" s="58"/>
      <c r="V118" s="59">
        <f>SUM(V111:V116)</f>
        <v>0</v>
      </c>
      <c r="W118" s="59">
        <f t="shared" ref="W118" si="254">SUM(W111:W116)</f>
        <v>0</v>
      </c>
      <c r="X118" s="59">
        <f t="shared" ref="X118" si="255">SUM(X111:X116)</f>
        <v>0</v>
      </c>
      <c r="Y118" s="59">
        <f t="shared" ref="Y118" si="256">SUM(Y111:Y116)</f>
        <v>0</v>
      </c>
      <c r="Z118" s="59">
        <f t="shared" ref="Z118" si="257">SUM(Z111:Z116)</f>
        <v>0</v>
      </c>
      <c r="AA118" s="59">
        <f t="shared" ref="AA118" si="258">SUM(AA111:AA116)</f>
        <v>0</v>
      </c>
      <c r="AB118" s="59">
        <f t="shared" ref="AB118" si="259">SUM(AB111:AB116)</f>
        <v>0</v>
      </c>
      <c r="AC118" s="59">
        <f t="shared" ref="AC118" si="260">SUM(AC111:AC116)</f>
        <v>0</v>
      </c>
      <c r="AD118" s="59">
        <f t="shared" ref="AD118" si="261">SUM(AD111:AD116)</f>
        <v>0</v>
      </c>
      <c r="AE118" s="59">
        <f t="shared" ref="AE118" si="262">SUM(AE111:AE116)</f>
        <v>0</v>
      </c>
      <c r="AF118" s="59">
        <f t="shared" ref="AF118" si="263">SUM(AF111:AF116)</f>
        <v>0</v>
      </c>
      <c r="AG118" s="59">
        <f t="shared" ref="AG118" si="264">SUM(AG111:AG116)</f>
        <v>0</v>
      </c>
      <c r="AJ118" s="56" t="s">
        <v>61</v>
      </c>
      <c r="AK118" s="57"/>
      <c r="AL118" s="58"/>
      <c r="AM118" s="59">
        <f>SUM(AM111:AM116)</f>
        <v>0</v>
      </c>
      <c r="AN118" s="59">
        <f t="shared" ref="AN118" si="265">SUM(AN111:AN116)</f>
        <v>0</v>
      </c>
      <c r="AO118" s="59">
        <f t="shared" ref="AO118" si="266">SUM(AO111:AO116)</f>
        <v>0</v>
      </c>
      <c r="AP118" s="59">
        <f t="shared" ref="AP118" si="267">SUM(AP111:AP116)</f>
        <v>0</v>
      </c>
      <c r="AQ118" s="59">
        <f t="shared" ref="AQ118" si="268">SUM(AQ111:AQ116)</f>
        <v>0</v>
      </c>
      <c r="AR118" s="59">
        <f t="shared" ref="AR118" si="269">SUM(AR111:AR116)</f>
        <v>0</v>
      </c>
      <c r="AS118" s="59">
        <f t="shared" ref="AS118" si="270">SUM(AS111:AS116)</f>
        <v>0</v>
      </c>
      <c r="AT118" s="59">
        <f t="shared" ref="AT118" si="271">SUM(AT111:AT116)</f>
        <v>0</v>
      </c>
      <c r="AU118" s="59">
        <f t="shared" ref="AU118" si="272">SUM(AU111:AU116)</f>
        <v>0</v>
      </c>
      <c r="AV118" s="59">
        <f t="shared" ref="AV118" si="273">SUM(AV111:AV116)</f>
        <v>0</v>
      </c>
      <c r="AW118" s="59">
        <f t="shared" ref="AW118" si="274">SUM(AW111:AW116)</f>
        <v>0</v>
      </c>
      <c r="AX118" s="59">
        <f t="shared" ref="AX118" si="275">SUM(AX111:AX116)</f>
        <v>0</v>
      </c>
      <c r="BA118" s="56" t="s">
        <v>61</v>
      </c>
      <c r="BB118" s="57"/>
      <c r="BC118" s="58"/>
      <c r="BD118" s="52">
        <f t="shared" si="228"/>
        <v>0</v>
      </c>
      <c r="BE118" s="52">
        <f t="shared" si="229"/>
        <v>0</v>
      </c>
      <c r="BF118" s="52">
        <f t="shared" si="230"/>
        <v>0</v>
      </c>
      <c r="BG118" s="52">
        <f t="shared" si="231"/>
        <v>0</v>
      </c>
      <c r="BH118" s="52">
        <f t="shared" si="232"/>
        <v>0</v>
      </c>
      <c r="BI118" s="52">
        <f t="shared" si="233"/>
        <v>0</v>
      </c>
      <c r="BJ118" s="52">
        <f t="shared" si="234"/>
        <v>0</v>
      </c>
      <c r="BK118" s="52">
        <f t="shared" si="235"/>
        <v>0</v>
      </c>
      <c r="BL118" s="52">
        <f t="shared" si="236"/>
        <v>0</v>
      </c>
      <c r="BM118" s="52">
        <f t="shared" si="237"/>
        <v>0</v>
      </c>
      <c r="BN118" s="10">
        <f t="shared" si="238"/>
        <v>0</v>
      </c>
      <c r="BO118" s="10">
        <f t="shared" si="239"/>
        <v>0</v>
      </c>
    </row>
    <row r="119" customHeight="1" spans="2:67">
      <c r="B119" s="52">
        <v>3</v>
      </c>
      <c r="C119" s="34" t="s">
        <v>480</v>
      </c>
      <c r="D119" s="34">
        <v>2016</v>
      </c>
      <c r="E119" s="52">
        <v>0</v>
      </c>
      <c r="F119" s="34">
        <v>0</v>
      </c>
      <c r="G119" s="52">
        <v>0</v>
      </c>
      <c r="H119" s="34">
        <v>0</v>
      </c>
      <c r="I119" s="52">
        <v>0</v>
      </c>
      <c r="J119" s="34">
        <v>0</v>
      </c>
      <c r="K119" s="52">
        <v>0</v>
      </c>
      <c r="L119" s="34">
        <v>0</v>
      </c>
      <c r="M119" s="52">
        <v>0</v>
      </c>
      <c r="N119" s="34">
        <v>0</v>
      </c>
      <c r="O119" s="10">
        <v>0</v>
      </c>
      <c r="P119" s="10">
        <v>0</v>
      </c>
      <c r="S119" s="52">
        <v>3</v>
      </c>
      <c r="T119" s="34" t="s">
        <v>480</v>
      </c>
      <c r="U119" s="34">
        <v>2016</v>
      </c>
      <c r="V119" s="52"/>
      <c r="W119" s="34"/>
      <c r="X119" s="52"/>
      <c r="Y119" s="34"/>
      <c r="Z119" s="52"/>
      <c r="AA119" s="34"/>
      <c r="AB119" s="52"/>
      <c r="AC119" s="34"/>
      <c r="AD119" s="52"/>
      <c r="AE119" s="34"/>
      <c r="AF119" s="10">
        <f t="shared" si="224"/>
        <v>0</v>
      </c>
      <c r="AG119" s="10">
        <f t="shared" si="225"/>
        <v>0</v>
      </c>
      <c r="AJ119" s="52">
        <v>3</v>
      </c>
      <c r="AK119" s="34" t="s">
        <v>480</v>
      </c>
      <c r="AL119" s="34">
        <v>2016</v>
      </c>
      <c r="AM119" s="52">
        <v>0</v>
      </c>
      <c r="AN119" s="34">
        <v>0</v>
      </c>
      <c r="AO119" s="52">
        <v>0</v>
      </c>
      <c r="AP119" s="34">
        <v>0</v>
      </c>
      <c r="AQ119" s="52">
        <v>0</v>
      </c>
      <c r="AR119" s="34">
        <v>0</v>
      </c>
      <c r="AS119" s="52">
        <v>0</v>
      </c>
      <c r="AT119" s="34">
        <v>0</v>
      </c>
      <c r="AU119" s="52">
        <v>0</v>
      </c>
      <c r="AV119" s="34">
        <v>0</v>
      </c>
      <c r="AW119" s="10">
        <f t="shared" ref="AW119:AW124" si="276">AM119+AO119+AQ119+AS119+AU119</f>
        <v>0</v>
      </c>
      <c r="AX119" s="10">
        <f t="shared" ref="AX119:AX124" si="277">AN119+AP119+AR119+AT119+AV119</f>
        <v>0</v>
      </c>
      <c r="BA119" s="52">
        <v>3</v>
      </c>
      <c r="BB119" s="34" t="s">
        <v>480</v>
      </c>
      <c r="BC119" s="34">
        <v>2016</v>
      </c>
      <c r="BD119" s="52">
        <f t="shared" si="228"/>
        <v>0</v>
      </c>
      <c r="BE119" s="52">
        <f t="shared" si="229"/>
        <v>0</v>
      </c>
      <c r="BF119" s="52">
        <f t="shared" si="230"/>
        <v>0</v>
      </c>
      <c r="BG119" s="52">
        <f t="shared" si="231"/>
        <v>0</v>
      </c>
      <c r="BH119" s="52">
        <f t="shared" si="232"/>
        <v>0</v>
      </c>
      <c r="BI119" s="52">
        <f t="shared" si="233"/>
        <v>0</v>
      </c>
      <c r="BJ119" s="52">
        <f t="shared" si="234"/>
        <v>0</v>
      </c>
      <c r="BK119" s="52">
        <f t="shared" si="235"/>
        <v>0</v>
      </c>
      <c r="BL119" s="52">
        <f t="shared" si="236"/>
        <v>0</v>
      </c>
      <c r="BM119" s="52">
        <f t="shared" si="237"/>
        <v>0</v>
      </c>
      <c r="BN119" s="10">
        <f t="shared" si="238"/>
        <v>0</v>
      </c>
      <c r="BO119" s="10">
        <f t="shared" si="239"/>
        <v>0</v>
      </c>
    </row>
    <row r="120" customHeight="1" spans="2:67">
      <c r="B120" s="52"/>
      <c r="C120" s="34"/>
      <c r="D120" s="34">
        <v>2017</v>
      </c>
      <c r="E120" s="52">
        <v>0</v>
      </c>
      <c r="F120" s="34">
        <v>0</v>
      </c>
      <c r="G120" s="52">
        <v>0</v>
      </c>
      <c r="H120" s="34">
        <v>0</v>
      </c>
      <c r="I120" s="52">
        <v>0</v>
      </c>
      <c r="J120" s="34">
        <v>0</v>
      </c>
      <c r="K120" s="52">
        <v>0</v>
      </c>
      <c r="L120" s="34">
        <v>0</v>
      </c>
      <c r="M120" s="52">
        <v>0</v>
      </c>
      <c r="N120" s="34">
        <v>0</v>
      </c>
      <c r="O120" s="10">
        <v>0</v>
      </c>
      <c r="P120" s="10">
        <v>0</v>
      </c>
      <c r="S120" s="52"/>
      <c r="T120" s="34"/>
      <c r="U120" s="34">
        <v>2017</v>
      </c>
      <c r="V120" s="52"/>
      <c r="W120" s="34"/>
      <c r="X120" s="52"/>
      <c r="Y120" s="34"/>
      <c r="Z120" s="52"/>
      <c r="AA120" s="34"/>
      <c r="AB120" s="52"/>
      <c r="AC120" s="34"/>
      <c r="AD120" s="52"/>
      <c r="AE120" s="34"/>
      <c r="AF120" s="10">
        <f t="shared" si="224"/>
        <v>0</v>
      </c>
      <c r="AG120" s="10">
        <f t="shared" si="225"/>
        <v>0</v>
      </c>
      <c r="AJ120" s="52"/>
      <c r="AK120" s="34"/>
      <c r="AL120" s="34">
        <v>2017</v>
      </c>
      <c r="AM120" s="52">
        <v>0</v>
      </c>
      <c r="AN120" s="34">
        <v>0</v>
      </c>
      <c r="AO120" s="52">
        <v>0</v>
      </c>
      <c r="AP120" s="34">
        <v>0</v>
      </c>
      <c r="AQ120" s="52">
        <v>0</v>
      </c>
      <c r="AR120" s="34">
        <v>0</v>
      </c>
      <c r="AS120" s="52">
        <v>0</v>
      </c>
      <c r="AT120" s="34">
        <v>0</v>
      </c>
      <c r="AU120" s="52">
        <v>0</v>
      </c>
      <c r="AV120" s="34">
        <v>0</v>
      </c>
      <c r="AW120" s="10">
        <f t="shared" si="276"/>
        <v>0</v>
      </c>
      <c r="AX120" s="10">
        <f t="shared" si="277"/>
        <v>0</v>
      </c>
      <c r="BA120" s="52"/>
      <c r="BB120" s="34"/>
      <c r="BC120" s="34">
        <v>2017</v>
      </c>
      <c r="BD120" s="52">
        <f t="shared" si="228"/>
        <v>0</v>
      </c>
      <c r="BE120" s="52">
        <f t="shared" si="229"/>
        <v>0</v>
      </c>
      <c r="BF120" s="52">
        <f t="shared" si="230"/>
        <v>0</v>
      </c>
      <c r="BG120" s="52">
        <f t="shared" si="231"/>
        <v>0</v>
      </c>
      <c r="BH120" s="52">
        <f t="shared" si="232"/>
        <v>0</v>
      </c>
      <c r="BI120" s="52">
        <f t="shared" si="233"/>
        <v>0</v>
      </c>
      <c r="BJ120" s="52">
        <f t="shared" si="234"/>
        <v>0</v>
      </c>
      <c r="BK120" s="52">
        <f t="shared" si="235"/>
        <v>0</v>
      </c>
      <c r="BL120" s="52">
        <f t="shared" si="236"/>
        <v>0</v>
      </c>
      <c r="BM120" s="52">
        <f t="shared" si="237"/>
        <v>0</v>
      </c>
      <c r="BN120" s="10">
        <f t="shared" si="238"/>
        <v>0</v>
      </c>
      <c r="BO120" s="10">
        <f t="shared" si="239"/>
        <v>0</v>
      </c>
    </row>
    <row r="121" customHeight="1" spans="2:67">
      <c r="B121" s="52"/>
      <c r="C121" s="34"/>
      <c r="D121" s="34">
        <v>2018</v>
      </c>
      <c r="E121" s="52">
        <v>0</v>
      </c>
      <c r="F121" s="34">
        <v>0</v>
      </c>
      <c r="G121" s="52">
        <v>0</v>
      </c>
      <c r="H121" s="34">
        <v>0</v>
      </c>
      <c r="I121" s="52">
        <v>0</v>
      </c>
      <c r="J121" s="34">
        <v>0</v>
      </c>
      <c r="K121" s="52">
        <v>0</v>
      </c>
      <c r="L121" s="34">
        <v>0</v>
      </c>
      <c r="M121" s="52">
        <v>0</v>
      </c>
      <c r="N121" s="34">
        <v>0</v>
      </c>
      <c r="O121" s="10">
        <v>0</v>
      </c>
      <c r="P121" s="10">
        <v>0</v>
      </c>
      <c r="S121" s="52"/>
      <c r="T121" s="34"/>
      <c r="U121" s="34">
        <v>2018</v>
      </c>
      <c r="V121" s="52"/>
      <c r="W121" s="34"/>
      <c r="X121" s="52"/>
      <c r="Y121" s="34"/>
      <c r="Z121" s="52"/>
      <c r="AA121" s="34"/>
      <c r="AB121" s="52"/>
      <c r="AC121" s="34"/>
      <c r="AD121" s="52"/>
      <c r="AE121" s="34"/>
      <c r="AF121" s="10">
        <f t="shared" si="224"/>
        <v>0</v>
      </c>
      <c r="AG121" s="10">
        <f t="shared" si="225"/>
        <v>0</v>
      </c>
      <c r="AJ121" s="52"/>
      <c r="AK121" s="34"/>
      <c r="AL121" s="34">
        <v>2018</v>
      </c>
      <c r="AM121" s="52">
        <v>0</v>
      </c>
      <c r="AN121" s="34">
        <v>0</v>
      </c>
      <c r="AO121" s="52">
        <v>0</v>
      </c>
      <c r="AP121" s="34">
        <v>0</v>
      </c>
      <c r="AQ121" s="52">
        <v>0</v>
      </c>
      <c r="AR121" s="34">
        <v>0</v>
      </c>
      <c r="AS121" s="52">
        <v>0</v>
      </c>
      <c r="AT121" s="34">
        <v>0</v>
      </c>
      <c r="AU121" s="52">
        <v>0</v>
      </c>
      <c r="AV121" s="34">
        <v>0</v>
      </c>
      <c r="AW121" s="10">
        <f t="shared" si="276"/>
        <v>0</v>
      </c>
      <c r="AX121" s="10">
        <f t="shared" si="277"/>
        <v>0</v>
      </c>
      <c r="BA121" s="52"/>
      <c r="BB121" s="34"/>
      <c r="BC121" s="34">
        <v>2018</v>
      </c>
      <c r="BD121" s="52">
        <f t="shared" si="228"/>
        <v>0</v>
      </c>
      <c r="BE121" s="52">
        <f t="shared" si="229"/>
        <v>0</v>
      </c>
      <c r="BF121" s="52">
        <f t="shared" si="230"/>
        <v>0</v>
      </c>
      <c r="BG121" s="52">
        <f t="shared" si="231"/>
        <v>0</v>
      </c>
      <c r="BH121" s="52">
        <f t="shared" si="232"/>
        <v>0</v>
      </c>
      <c r="BI121" s="52">
        <f t="shared" si="233"/>
        <v>0</v>
      </c>
      <c r="BJ121" s="52">
        <f t="shared" si="234"/>
        <v>0</v>
      </c>
      <c r="BK121" s="52">
        <f t="shared" si="235"/>
        <v>0</v>
      </c>
      <c r="BL121" s="52">
        <f t="shared" si="236"/>
        <v>0</v>
      </c>
      <c r="BM121" s="52">
        <f t="shared" si="237"/>
        <v>0</v>
      </c>
      <c r="BN121" s="10">
        <f t="shared" si="238"/>
        <v>0</v>
      </c>
      <c r="BO121" s="10">
        <f t="shared" si="239"/>
        <v>0</v>
      </c>
    </row>
    <row r="122" customHeight="1" spans="2:67">
      <c r="B122" s="52"/>
      <c r="C122" s="34"/>
      <c r="D122" s="34">
        <v>2019</v>
      </c>
      <c r="E122" s="52">
        <v>0</v>
      </c>
      <c r="F122" s="34">
        <v>0</v>
      </c>
      <c r="G122" s="52">
        <v>0</v>
      </c>
      <c r="H122" s="34">
        <v>0</v>
      </c>
      <c r="I122" s="52">
        <v>0</v>
      </c>
      <c r="J122" s="34">
        <v>0</v>
      </c>
      <c r="K122" s="52">
        <v>0</v>
      </c>
      <c r="L122" s="34">
        <v>0</v>
      </c>
      <c r="M122" s="52">
        <v>0</v>
      </c>
      <c r="N122" s="34">
        <v>0</v>
      </c>
      <c r="O122" s="10">
        <v>0</v>
      </c>
      <c r="P122" s="10">
        <v>0</v>
      </c>
      <c r="S122" s="52"/>
      <c r="T122" s="34"/>
      <c r="U122" s="34">
        <v>2019</v>
      </c>
      <c r="V122" s="52"/>
      <c r="W122" s="34"/>
      <c r="X122" s="52"/>
      <c r="Y122" s="34"/>
      <c r="Z122" s="52"/>
      <c r="AA122" s="34"/>
      <c r="AB122" s="52"/>
      <c r="AC122" s="34"/>
      <c r="AD122" s="52"/>
      <c r="AE122" s="34"/>
      <c r="AF122" s="10">
        <f t="shared" si="224"/>
        <v>0</v>
      </c>
      <c r="AG122" s="10">
        <f t="shared" si="225"/>
        <v>0</v>
      </c>
      <c r="AJ122" s="52"/>
      <c r="AK122" s="34"/>
      <c r="AL122" s="34">
        <v>2019</v>
      </c>
      <c r="AM122" s="52">
        <v>0</v>
      </c>
      <c r="AN122" s="34">
        <v>0</v>
      </c>
      <c r="AO122" s="52">
        <v>0</v>
      </c>
      <c r="AP122" s="34">
        <v>0</v>
      </c>
      <c r="AQ122" s="52">
        <v>0</v>
      </c>
      <c r="AR122" s="34">
        <v>0</v>
      </c>
      <c r="AS122" s="52">
        <v>0</v>
      </c>
      <c r="AT122" s="34">
        <v>0</v>
      </c>
      <c r="AU122" s="52">
        <v>0</v>
      </c>
      <c r="AV122" s="34">
        <v>0</v>
      </c>
      <c r="AW122" s="10">
        <f t="shared" si="276"/>
        <v>0</v>
      </c>
      <c r="AX122" s="10">
        <f t="shared" si="277"/>
        <v>0</v>
      </c>
      <c r="BA122" s="52"/>
      <c r="BB122" s="34"/>
      <c r="BC122" s="34">
        <v>2019</v>
      </c>
      <c r="BD122" s="52">
        <f t="shared" si="228"/>
        <v>0</v>
      </c>
      <c r="BE122" s="52">
        <f t="shared" si="229"/>
        <v>0</v>
      </c>
      <c r="BF122" s="52">
        <f t="shared" si="230"/>
        <v>0</v>
      </c>
      <c r="BG122" s="52">
        <f t="shared" si="231"/>
        <v>0</v>
      </c>
      <c r="BH122" s="52">
        <f t="shared" si="232"/>
        <v>0</v>
      </c>
      <c r="BI122" s="52">
        <f t="shared" si="233"/>
        <v>0</v>
      </c>
      <c r="BJ122" s="52">
        <f t="shared" si="234"/>
        <v>0</v>
      </c>
      <c r="BK122" s="52">
        <f t="shared" si="235"/>
        <v>0</v>
      </c>
      <c r="BL122" s="52">
        <f t="shared" si="236"/>
        <v>0</v>
      </c>
      <c r="BM122" s="52">
        <f t="shared" si="237"/>
        <v>0</v>
      </c>
      <c r="BN122" s="10">
        <f t="shared" si="238"/>
        <v>0</v>
      </c>
      <c r="BO122" s="10">
        <f t="shared" si="239"/>
        <v>0</v>
      </c>
    </row>
    <row r="123" ht="18.75" spans="2:67">
      <c r="B123" s="52"/>
      <c r="C123" s="34"/>
      <c r="D123" s="53">
        <v>2020</v>
      </c>
      <c r="E123" s="52">
        <v>0</v>
      </c>
      <c r="F123" s="34">
        <v>0</v>
      </c>
      <c r="G123" s="52">
        <v>0</v>
      </c>
      <c r="H123" s="34">
        <v>0</v>
      </c>
      <c r="I123" s="52">
        <v>0</v>
      </c>
      <c r="J123" s="34">
        <v>0</v>
      </c>
      <c r="K123" s="52">
        <v>0</v>
      </c>
      <c r="L123" s="34">
        <v>0</v>
      </c>
      <c r="M123" s="34">
        <v>0</v>
      </c>
      <c r="N123" s="34">
        <v>0</v>
      </c>
      <c r="O123" s="10">
        <v>0</v>
      </c>
      <c r="P123" s="10">
        <v>0</v>
      </c>
      <c r="S123" s="52"/>
      <c r="T123" s="34"/>
      <c r="U123" s="53">
        <v>2020</v>
      </c>
      <c r="V123" s="52"/>
      <c r="W123" s="34"/>
      <c r="X123" s="52"/>
      <c r="Y123" s="34"/>
      <c r="Z123" s="52"/>
      <c r="AA123" s="34"/>
      <c r="AB123" s="52"/>
      <c r="AC123" s="34"/>
      <c r="AD123" s="34"/>
      <c r="AE123" s="34"/>
      <c r="AF123" s="10">
        <f t="shared" si="224"/>
        <v>0</v>
      </c>
      <c r="AG123" s="10">
        <f t="shared" si="225"/>
        <v>0</v>
      </c>
      <c r="AJ123" s="52"/>
      <c r="AK123" s="34"/>
      <c r="AL123" s="53">
        <v>2020</v>
      </c>
      <c r="AM123" s="52">
        <v>0</v>
      </c>
      <c r="AN123" s="34">
        <v>0</v>
      </c>
      <c r="AO123" s="52">
        <v>0</v>
      </c>
      <c r="AP123" s="34">
        <v>0</v>
      </c>
      <c r="AQ123" s="52">
        <v>0</v>
      </c>
      <c r="AR123" s="34">
        <v>0</v>
      </c>
      <c r="AS123" s="52">
        <v>0</v>
      </c>
      <c r="AT123" s="34">
        <v>0</v>
      </c>
      <c r="AU123" s="52">
        <v>0</v>
      </c>
      <c r="AV123" s="34">
        <v>0</v>
      </c>
      <c r="AW123" s="10">
        <f t="shared" si="276"/>
        <v>0</v>
      </c>
      <c r="AX123" s="10">
        <f t="shared" si="277"/>
        <v>0</v>
      </c>
      <c r="BA123" s="52"/>
      <c r="BB123" s="34"/>
      <c r="BC123" s="53">
        <v>2020</v>
      </c>
      <c r="BD123" s="52">
        <f t="shared" si="228"/>
        <v>0</v>
      </c>
      <c r="BE123" s="52">
        <f t="shared" si="229"/>
        <v>0</v>
      </c>
      <c r="BF123" s="52">
        <f t="shared" si="230"/>
        <v>0</v>
      </c>
      <c r="BG123" s="52">
        <f t="shared" si="231"/>
        <v>0</v>
      </c>
      <c r="BH123" s="52">
        <f t="shared" si="232"/>
        <v>0</v>
      </c>
      <c r="BI123" s="52">
        <f t="shared" si="233"/>
        <v>0</v>
      </c>
      <c r="BJ123" s="52">
        <f t="shared" si="234"/>
        <v>0</v>
      </c>
      <c r="BK123" s="52">
        <f t="shared" si="235"/>
        <v>0</v>
      </c>
      <c r="BL123" s="52">
        <f t="shared" si="236"/>
        <v>0</v>
      </c>
      <c r="BM123" s="52">
        <f t="shared" si="237"/>
        <v>0</v>
      </c>
      <c r="BN123" s="10">
        <f t="shared" si="238"/>
        <v>0</v>
      </c>
      <c r="BO123" s="10">
        <f t="shared" si="239"/>
        <v>0</v>
      </c>
    </row>
    <row r="124" ht="18.75" spans="2:67">
      <c r="B124" s="52"/>
      <c r="C124" s="34"/>
      <c r="D124" s="53">
        <v>2021</v>
      </c>
      <c r="E124" s="52">
        <v>0</v>
      </c>
      <c r="F124" s="34">
        <v>0</v>
      </c>
      <c r="G124" s="52">
        <v>0</v>
      </c>
      <c r="H124" s="34">
        <v>0</v>
      </c>
      <c r="I124" s="52">
        <v>0</v>
      </c>
      <c r="J124" s="34">
        <v>0</v>
      </c>
      <c r="K124" s="52">
        <v>0</v>
      </c>
      <c r="L124" s="34">
        <v>0</v>
      </c>
      <c r="M124" s="34">
        <v>0</v>
      </c>
      <c r="N124" s="34">
        <v>0</v>
      </c>
      <c r="O124" s="10">
        <v>0</v>
      </c>
      <c r="P124" s="10">
        <v>0</v>
      </c>
      <c r="S124" s="52"/>
      <c r="T124" s="34"/>
      <c r="U124" s="53">
        <v>2021</v>
      </c>
      <c r="V124" s="52"/>
      <c r="W124" s="34"/>
      <c r="X124" s="52"/>
      <c r="Y124" s="34"/>
      <c r="Z124" s="52"/>
      <c r="AA124" s="34"/>
      <c r="AB124" s="52"/>
      <c r="AC124" s="34"/>
      <c r="AD124" s="34"/>
      <c r="AE124" s="34"/>
      <c r="AF124" s="10"/>
      <c r="AG124" s="10"/>
      <c r="AJ124" s="52"/>
      <c r="AK124" s="34"/>
      <c r="AL124" s="53">
        <v>2021</v>
      </c>
      <c r="AM124" s="52">
        <v>0</v>
      </c>
      <c r="AN124" s="34">
        <v>0</v>
      </c>
      <c r="AO124" s="52">
        <v>0</v>
      </c>
      <c r="AP124" s="34">
        <v>0</v>
      </c>
      <c r="AQ124" s="52">
        <v>0</v>
      </c>
      <c r="AR124" s="34">
        <v>0</v>
      </c>
      <c r="AS124" s="52">
        <v>0</v>
      </c>
      <c r="AT124" s="34">
        <v>0</v>
      </c>
      <c r="AU124" s="52">
        <v>0</v>
      </c>
      <c r="AV124" s="34">
        <v>0</v>
      </c>
      <c r="AW124" s="10">
        <f t="shared" si="276"/>
        <v>0</v>
      </c>
      <c r="AX124" s="10">
        <f t="shared" si="277"/>
        <v>0</v>
      </c>
      <c r="BA124" s="52"/>
      <c r="BB124" s="34"/>
      <c r="BC124" s="53">
        <v>2021</v>
      </c>
      <c r="BD124" s="52">
        <f t="shared" si="228"/>
        <v>0</v>
      </c>
      <c r="BE124" s="52">
        <f t="shared" si="229"/>
        <v>0</v>
      </c>
      <c r="BF124" s="52">
        <f t="shared" si="230"/>
        <v>0</v>
      </c>
      <c r="BG124" s="52">
        <f t="shared" si="231"/>
        <v>0</v>
      </c>
      <c r="BH124" s="52">
        <f t="shared" si="232"/>
        <v>0</v>
      </c>
      <c r="BI124" s="52">
        <f t="shared" si="233"/>
        <v>0</v>
      </c>
      <c r="BJ124" s="52">
        <f t="shared" si="234"/>
        <v>0</v>
      </c>
      <c r="BK124" s="52">
        <f t="shared" si="235"/>
        <v>0</v>
      </c>
      <c r="BL124" s="52">
        <f t="shared" si="236"/>
        <v>0</v>
      </c>
      <c r="BM124" s="52">
        <f t="shared" si="237"/>
        <v>0</v>
      </c>
      <c r="BN124" s="10">
        <f t="shared" si="238"/>
        <v>0</v>
      </c>
      <c r="BO124" s="10">
        <f t="shared" si="239"/>
        <v>0</v>
      </c>
    </row>
    <row r="125" customHeight="1" spans="2:67">
      <c r="B125" s="56" t="s">
        <v>61</v>
      </c>
      <c r="C125" s="57"/>
      <c r="D125" s="58"/>
      <c r="E125" s="59">
        <v>0</v>
      </c>
      <c r="F125" s="59">
        <v>0</v>
      </c>
      <c r="G125" s="59">
        <v>0</v>
      </c>
      <c r="H125" s="59">
        <v>0</v>
      </c>
      <c r="I125" s="59">
        <v>0</v>
      </c>
      <c r="J125" s="59">
        <v>0</v>
      </c>
      <c r="K125" s="59">
        <v>0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S125" s="56" t="s">
        <v>61</v>
      </c>
      <c r="T125" s="57"/>
      <c r="U125" s="58"/>
      <c r="V125" s="59">
        <f>SUM(V119:V124)</f>
        <v>0</v>
      </c>
      <c r="W125" s="59">
        <f t="shared" ref="W125" si="278">SUM(W119:W124)</f>
        <v>0</v>
      </c>
      <c r="X125" s="59">
        <f t="shared" ref="X125" si="279">SUM(X119:X124)</f>
        <v>0</v>
      </c>
      <c r="Y125" s="59">
        <f t="shared" ref="Y125" si="280">SUM(Y119:Y124)</f>
        <v>0</v>
      </c>
      <c r="Z125" s="59">
        <f t="shared" ref="Z125" si="281">SUM(Z119:Z124)</f>
        <v>0</v>
      </c>
      <c r="AA125" s="59">
        <f t="shared" ref="AA125" si="282">SUM(AA119:AA124)</f>
        <v>0</v>
      </c>
      <c r="AB125" s="59">
        <f t="shared" ref="AB125" si="283">SUM(AB119:AB124)</f>
        <v>0</v>
      </c>
      <c r="AC125" s="59">
        <f t="shared" ref="AC125" si="284">SUM(AC119:AC124)</f>
        <v>0</v>
      </c>
      <c r="AD125" s="59">
        <f t="shared" ref="AD125" si="285">SUM(AD119:AD124)</f>
        <v>0</v>
      </c>
      <c r="AE125" s="59">
        <f t="shared" ref="AE125" si="286">SUM(AE119:AE124)</f>
        <v>0</v>
      </c>
      <c r="AF125" s="59">
        <f t="shared" ref="AF125" si="287">SUM(AF119:AF124)</f>
        <v>0</v>
      </c>
      <c r="AG125" s="59">
        <f t="shared" ref="AG125" si="288">SUM(AG119:AG124)</f>
        <v>0</v>
      </c>
      <c r="AJ125" s="56" t="s">
        <v>61</v>
      </c>
      <c r="AK125" s="57"/>
      <c r="AL125" s="58"/>
      <c r="AM125" s="59">
        <f>SUM(AM119:AM124)</f>
        <v>0</v>
      </c>
      <c r="AN125" s="59">
        <f t="shared" ref="AN125" si="289">SUM(AN119:AN124)</f>
        <v>0</v>
      </c>
      <c r="AO125" s="59">
        <f t="shared" ref="AO125" si="290">SUM(AO119:AO124)</f>
        <v>0</v>
      </c>
      <c r="AP125" s="59">
        <f t="shared" ref="AP125" si="291">SUM(AP119:AP124)</f>
        <v>0</v>
      </c>
      <c r="AQ125" s="59">
        <f t="shared" ref="AQ125" si="292">SUM(AQ119:AQ124)</f>
        <v>0</v>
      </c>
      <c r="AR125" s="59">
        <f t="shared" ref="AR125" si="293">SUM(AR119:AR124)</f>
        <v>0</v>
      </c>
      <c r="AS125" s="59">
        <f t="shared" ref="AS125" si="294">SUM(AS119:AS124)</f>
        <v>0</v>
      </c>
      <c r="AT125" s="59">
        <f t="shared" ref="AT125" si="295">SUM(AT119:AT124)</f>
        <v>0</v>
      </c>
      <c r="AU125" s="59">
        <f t="shared" ref="AU125" si="296">SUM(AU119:AU124)</f>
        <v>0</v>
      </c>
      <c r="AV125" s="59">
        <f t="shared" ref="AV125" si="297">SUM(AV119:AV124)</f>
        <v>0</v>
      </c>
      <c r="AW125" s="59">
        <f t="shared" ref="AW125" si="298">SUM(AW119:AW124)</f>
        <v>0</v>
      </c>
      <c r="AX125" s="59">
        <f t="shared" ref="AX125" si="299">SUM(AX119:AX124)</f>
        <v>0</v>
      </c>
      <c r="BA125" s="56" t="s">
        <v>61</v>
      </c>
      <c r="BB125" s="57"/>
      <c r="BC125" s="58"/>
      <c r="BD125" s="52">
        <f t="shared" si="228"/>
        <v>0</v>
      </c>
      <c r="BE125" s="52">
        <f t="shared" si="229"/>
        <v>0</v>
      </c>
      <c r="BF125" s="52">
        <f t="shared" si="230"/>
        <v>0</v>
      </c>
      <c r="BG125" s="52">
        <f t="shared" si="231"/>
        <v>0</v>
      </c>
      <c r="BH125" s="52">
        <f t="shared" si="232"/>
        <v>0</v>
      </c>
      <c r="BI125" s="52">
        <f t="shared" si="233"/>
        <v>0</v>
      </c>
      <c r="BJ125" s="52">
        <f t="shared" si="234"/>
        <v>0</v>
      </c>
      <c r="BK125" s="52">
        <f t="shared" si="235"/>
        <v>0</v>
      </c>
      <c r="BL125" s="52">
        <f t="shared" si="236"/>
        <v>0</v>
      </c>
      <c r="BM125" s="52">
        <f t="shared" si="237"/>
        <v>0</v>
      </c>
      <c r="BN125" s="10">
        <f t="shared" si="238"/>
        <v>0</v>
      </c>
      <c r="BO125" s="10">
        <f t="shared" si="239"/>
        <v>0</v>
      </c>
    </row>
    <row r="126" customHeight="1" spans="2:67">
      <c r="B126" s="52">
        <v>4</v>
      </c>
      <c r="C126" s="34" t="s">
        <v>428</v>
      </c>
      <c r="D126" s="34">
        <v>2016</v>
      </c>
      <c r="E126" s="34">
        <v>0</v>
      </c>
      <c r="F126" s="34">
        <v>0</v>
      </c>
      <c r="G126" s="34">
        <v>0</v>
      </c>
      <c r="H126" s="34">
        <v>0</v>
      </c>
      <c r="I126" s="52">
        <v>0</v>
      </c>
      <c r="J126" s="34">
        <v>0</v>
      </c>
      <c r="K126" s="52">
        <v>0</v>
      </c>
      <c r="L126" s="34">
        <v>0</v>
      </c>
      <c r="M126" s="34">
        <v>0</v>
      </c>
      <c r="N126" s="34">
        <v>0</v>
      </c>
      <c r="O126" s="10">
        <v>0</v>
      </c>
      <c r="P126" s="10">
        <v>0</v>
      </c>
      <c r="S126" s="52">
        <v>4</v>
      </c>
      <c r="T126" s="34" t="s">
        <v>428</v>
      </c>
      <c r="U126" s="53">
        <v>2016</v>
      </c>
      <c r="V126" s="13">
        <v>0</v>
      </c>
      <c r="W126" s="16">
        <v>0</v>
      </c>
      <c r="X126" s="13">
        <v>0</v>
      </c>
      <c r="Y126" s="16">
        <v>0</v>
      </c>
      <c r="Z126" s="13">
        <v>0</v>
      </c>
      <c r="AA126" s="16">
        <v>0</v>
      </c>
      <c r="AB126" s="13">
        <v>0</v>
      </c>
      <c r="AC126" s="16">
        <v>0</v>
      </c>
      <c r="AD126" s="16">
        <v>0</v>
      </c>
      <c r="AE126" s="16">
        <v>0</v>
      </c>
      <c r="AF126" s="10">
        <f t="shared" ref="AF126:AF132" si="300">V126+X126+Z126+AB126+AD126</f>
        <v>0</v>
      </c>
      <c r="AG126" s="10">
        <f t="shared" ref="AG126:AG132" si="301">W126+Y126+AA126+AC126+AE126</f>
        <v>0</v>
      </c>
      <c r="AJ126" s="52">
        <v>4</v>
      </c>
      <c r="AK126" s="34" t="s">
        <v>428</v>
      </c>
      <c r="AL126" s="53">
        <v>2016</v>
      </c>
      <c r="AM126" s="13">
        <v>0</v>
      </c>
      <c r="AN126" s="16">
        <v>0</v>
      </c>
      <c r="AO126" s="13">
        <v>0</v>
      </c>
      <c r="AP126" s="16">
        <v>0</v>
      </c>
      <c r="AQ126" s="13">
        <v>0</v>
      </c>
      <c r="AR126" s="16">
        <v>0</v>
      </c>
      <c r="AS126" s="13">
        <v>0</v>
      </c>
      <c r="AT126" s="16">
        <v>0</v>
      </c>
      <c r="AU126" s="16">
        <v>0</v>
      </c>
      <c r="AV126" s="16">
        <v>0</v>
      </c>
      <c r="AW126" s="10">
        <f t="shared" ref="AW126:AW132" si="302">AM126+AO126+AQ126+AS126+AU126</f>
        <v>0</v>
      </c>
      <c r="AX126" s="10">
        <f t="shared" ref="AX126:AX132" si="303">AN126+AP126+AR126+AT126+AV126</f>
        <v>0</v>
      </c>
      <c r="BA126" s="65">
        <v>4</v>
      </c>
      <c r="BB126" s="66" t="s">
        <v>428</v>
      </c>
      <c r="BC126" s="34">
        <v>2016</v>
      </c>
      <c r="BD126" s="52">
        <f t="shared" si="228"/>
        <v>0</v>
      </c>
      <c r="BE126" s="52">
        <f t="shared" si="229"/>
        <v>0</v>
      </c>
      <c r="BF126" s="52">
        <f t="shared" si="230"/>
        <v>0</v>
      </c>
      <c r="BG126" s="52">
        <f t="shared" si="231"/>
        <v>0</v>
      </c>
      <c r="BH126" s="52">
        <f t="shared" si="232"/>
        <v>0</v>
      </c>
      <c r="BI126" s="52">
        <f t="shared" si="233"/>
        <v>0</v>
      </c>
      <c r="BJ126" s="52">
        <f t="shared" si="234"/>
        <v>0</v>
      </c>
      <c r="BK126" s="52">
        <f t="shared" si="235"/>
        <v>0</v>
      </c>
      <c r="BL126" s="52">
        <f t="shared" si="236"/>
        <v>0</v>
      </c>
      <c r="BM126" s="52">
        <f t="shared" si="237"/>
        <v>0</v>
      </c>
      <c r="BN126" s="10">
        <f t="shared" si="238"/>
        <v>0</v>
      </c>
      <c r="BO126" s="10">
        <f t="shared" si="239"/>
        <v>0</v>
      </c>
    </row>
    <row r="127" customHeight="1" spans="2:67">
      <c r="B127" s="52"/>
      <c r="C127" s="34"/>
      <c r="D127" s="34">
        <v>2017</v>
      </c>
      <c r="E127" s="34">
        <v>0</v>
      </c>
      <c r="F127" s="34">
        <v>0</v>
      </c>
      <c r="G127" s="34">
        <v>0</v>
      </c>
      <c r="H127" s="34">
        <v>0</v>
      </c>
      <c r="I127" s="52">
        <v>0</v>
      </c>
      <c r="J127" s="34">
        <v>0</v>
      </c>
      <c r="K127" s="52">
        <v>0</v>
      </c>
      <c r="L127" s="34">
        <v>0</v>
      </c>
      <c r="M127" s="34">
        <v>0</v>
      </c>
      <c r="N127" s="34">
        <v>0</v>
      </c>
      <c r="O127" s="10">
        <v>0</v>
      </c>
      <c r="P127" s="10">
        <v>0</v>
      </c>
      <c r="S127" s="52"/>
      <c r="T127" s="34"/>
      <c r="U127" s="53">
        <v>2017</v>
      </c>
      <c r="V127" s="13">
        <v>0</v>
      </c>
      <c r="W127" s="16">
        <v>0</v>
      </c>
      <c r="X127" s="13">
        <v>0</v>
      </c>
      <c r="Y127" s="16">
        <v>0</v>
      </c>
      <c r="Z127" s="13">
        <v>0</v>
      </c>
      <c r="AA127" s="16">
        <v>0</v>
      </c>
      <c r="AB127" s="13">
        <v>0</v>
      </c>
      <c r="AC127" s="16">
        <v>0</v>
      </c>
      <c r="AD127" s="16">
        <v>0</v>
      </c>
      <c r="AE127" s="16">
        <v>0</v>
      </c>
      <c r="AF127" s="10">
        <f t="shared" si="300"/>
        <v>0</v>
      </c>
      <c r="AG127" s="10">
        <f t="shared" si="301"/>
        <v>0</v>
      </c>
      <c r="AJ127" s="52"/>
      <c r="AK127" s="34"/>
      <c r="AL127" s="53">
        <v>2017</v>
      </c>
      <c r="AM127" s="13">
        <v>0</v>
      </c>
      <c r="AN127" s="16">
        <v>0</v>
      </c>
      <c r="AO127" s="13">
        <v>0</v>
      </c>
      <c r="AP127" s="16">
        <v>0</v>
      </c>
      <c r="AQ127" s="13">
        <v>0</v>
      </c>
      <c r="AR127" s="16">
        <v>0</v>
      </c>
      <c r="AS127" s="13">
        <v>0</v>
      </c>
      <c r="AT127" s="16">
        <v>0</v>
      </c>
      <c r="AU127" s="16">
        <v>0</v>
      </c>
      <c r="AV127" s="16">
        <v>0</v>
      </c>
      <c r="AW127" s="10">
        <f t="shared" si="302"/>
        <v>0</v>
      </c>
      <c r="AX127" s="10">
        <f t="shared" si="303"/>
        <v>0</v>
      </c>
      <c r="BA127" s="67"/>
      <c r="BB127" s="68"/>
      <c r="BC127" s="34">
        <v>2017</v>
      </c>
      <c r="BD127" s="52">
        <f t="shared" si="228"/>
        <v>0</v>
      </c>
      <c r="BE127" s="52">
        <f t="shared" si="229"/>
        <v>0</v>
      </c>
      <c r="BF127" s="52">
        <f t="shared" si="230"/>
        <v>0</v>
      </c>
      <c r="BG127" s="52">
        <f t="shared" si="231"/>
        <v>0</v>
      </c>
      <c r="BH127" s="52">
        <f t="shared" si="232"/>
        <v>0</v>
      </c>
      <c r="BI127" s="52">
        <f t="shared" si="233"/>
        <v>0</v>
      </c>
      <c r="BJ127" s="52">
        <f t="shared" si="234"/>
        <v>0</v>
      </c>
      <c r="BK127" s="52">
        <f t="shared" si="235"/>
        <v>0</v>
      </c>
      <c r="BL127" s="52">
        <f t="shared" si="236"/>
        <v>0</v>
      </c>
      <c r="BM127" s="52">
        <f t="shared" si="237"/>
        <v>0</v>
      </c>
      <c r="BN127" s="10">
        <f t="shared" si="238"/>
        <v>0</v>
      </c>
      <c r="BO127" s="10">
        <f t="shared" si="239"/>
        <v>0</v>
      </c>
    </row>
    <row r="128" customHeight="1" spans="2:67">
      <c r="B128" s="52"/>
      <c r="C128" s="34"/>
      <c r="D128" s="34">
        <v>2018</v>
      </c>
      <c r="E128" s="34">
        <v>0</v>
      </c>
      <c r="F128" s="34">
        <v>0</v>
      </c>
      <c r="G128" s="34">
        <v>0</v>
      </c>
      <c r="H128" s="34">
        <v>0</v>
      </c>
      <c r="I128" s="52">
        <v>0</v>
      </c>
      <c r="J128" s="34">
        <v>0</v>
      </c>
      <c r="K128" s="52">
        <v>0</v>
      </c>
      <c r="L128" s="34">
        <v>0</v>
      </c>
      <c r="M128" s="34">
        <v>0</v>
      </c>
      <c r="N128" s="34">
        <v>0</v>
      </c>
      <c r="O128" s="10">
        <v>0</v>
      </c>
      <c r="P128" s="10">
        <v>0</v>
      </c>
      <c r="S128" s="52"/>
      <c r="T128" s="34"/>
      <c r="U128" s="53">
        <v>2018</v>
      </c>
      <c r="V128" s="13">
        <v>0</v>
      </c>
      <c r="W128" s="16">
        <v>0</v>
      </c>
      <c r="X128" s="13">
        <v>0</v>
      </c>
      <c r="Y128" s="16">
        <v>0</v>
      </c>
      <c r="Z128" s="13">
        <v>0</v>
      </c>
      <c r="AA128" s="16">
        <v>0</v>
      </c>
      <c r="AB128" s="13">
        <v>0</v>
      </c>
      <c r="AC128" s="16">
        <v>0</v>
      </c>
      <c r="AD128" s="16">
        <v>0</v>
      </c>
      <c r="AE128" s="16">
        <v>0</v>
      </c>
      <c r="AF128" s="10">
        <f t="shared" si="300"/>
        <v>0</v>
      </c>
      <c r="AG128" s="10">
        <f t="shared" si="301"/>
        <v>0</v>
      </c>
      <c r="AJ128" s="52"/>
      <c r="AK128" s="34"/>
      <c r="AL128" s="53">
        <v>2018</v>
      </c>
      <c r="AM128" s="13">
        <v>0</v>
      </c>
      <c r="AN128" s="16">
        <v>0</v>
      </c>
      <c r="AO128" s="13">
        <v>0</v>
      </c>
      <c r="AP128" s="16">
        <v>0</v>
      </c>
      <c r="AQ128" s="13">
        <v>0</v>
      </c>
      <c r="AR128" s="16">
        <v>0</v>
      </c>
      <c r="AS128" s="13">
        <v>0</v>
      </c>
      <c r="AT128" s="16">
        <v>0</v>
      </c>
      <c r="AU128" s="16">
        <v>0</v>
      </c>
      <c r="AV128" s="16">
        <v>0</v>
      </c>
      <c r="AW128" s="10">
        <f t="shared" si="302"/>
        <v>0</v>
      </c>
      <c r="AX128" s="10">
        <f t="shared" si="303"/>
        <v>0</v>
      </c>
      <c r="BA128" s="67"/>
      <c r="BB128" s="68"/>
      <c r="BC128" s="34">
        <v>2018</v>
      </c>
      <c r="BD128" s="52">
        <f t="shared" si="228"/>
        <v>0</v>
      </c>
      <c r="BE128" s="52">
        <f t="shared" si="229"/>
        <v>0</v>
      </c>
      <c r="BF128" s="52">
        <f t="shared" si="230"/>
        <v>0</v>
      </c>
      <c r="BG128" s="52">
        <f t="shared" si="231"/>
        <v>0</v>
      </c>
      <c r="BH128" s="52">
        <f t="shared" si="232"/>
        <v>0</v>
      </c>
      <c r="BI128" s="52">
        <f t="shared" si="233"/>
        <v>0</v>
      </c>
      <c r="BJ128" s="52">
        <f t="shared" si="234"/>
        <v>0</v>
      </c>
      <c r="BK128" s="52">
        <f t="shared" si="235"/>
        <v>0</v>
      </c>
      <c r="BL128" s="52">
        <f t="shared" si="236"/>
        <v>0</v>
      </c>
      <c r="BM128" s="52">
        <f t="shared" si="237"/>
        <v>0</v>
      </c>
      <c r="BN128" s="10">
        <f t="shared" si="238"/>
        <v>0</v>
      </c>
      <c r="BO128" s="10">
        <f t="shared" si="239"/>
        <v>0</v>
      </c>
    </row>
    <row r="129" customHeight="1" spans="2:67">
      <c r="B129" s="52"/>
      <c r="C129" s="34"/>
      <c r="D129" s="34">
        <v>2019</v>
      </c>
      <c r="E129" s="34">
        <v>0</v>
      </c>
      <c r="F129" s="34">
        <v>0</v>
      </c>
      <c r="G129" s="34">
        <v>0</v>
      </c>
      <c r="H129" s="34">
        <v>0</v>
      </c>
      <c r="I129" s="52">
        <v>0</v>
      </c>
      <c r="J129" s="34">
        <v>0</v>
      </c>
      <c r="K129" s="52">
        <v>0</v>
      </c>
      <c r="L129" s="34">
        <v>0</v>
      </c>
      <c r="M129" s="34">
        <v>0</v>
      </c>
      <c r="N129" s="34">
        <v>0</v>
      </c>
      <c r="O129" s="10">
        <v>0</v>
      </c>
      <c r="P129" s="10">
        <v>0</v>
      </c>
      <c r="S129" s="52"/>
      <c r="T129" s="34"/>
      <c r="U129" s="53">
        <v>2019</v>
      </c>
      <c r="V129" s="13">
        <v>0</v>
      </c>
      <c r="W129" s="16">
        <v>0</v>
      </c>
      <c r="X129" s="13">
        <v>0</v>
      </c>
      <c r="Y129" s="16">
        <v>0</v>
      </c>
      <c r="Z129" s="13">
        <v>0</v>
      </c>
      <c r="AA129" s="16">
        <v>0</v>
      </c>
      <c r="AB129" s="13">
        <v>0</v>
      </c>
      <c r="AC129" s="16">
        <v>0</v>
      </c>
      <c r="AD129" s="16">
        <v>0</v>
      </c>
      <c r="AE129" s="16">
        <v>0</v>
      </c>
      <c r="AF129" s="10">
        <f t="shared" si="300"/>
        <v>0</v>
      </c>
      <c r="AG129" s="10">
        <f t="shared" si="301"/>
        <v>0</v>
      </c>
      <c r="AJ129" s="52"/>
      <c r="AK129" s="34"/>
      <c r="AL129" s="53">
        <v>2019</v>
      </c>
      <c r="AM129" s="13">
        <v>0</v>
      </c>
      <c r="AN129" s="16">
        <v>0</v>
      </c>
      <c r="AO129" s="13">
        <v>0</v>
      </c>
      <c r="AP129" s="16">
        <v>0</v>
      </c>
      <c r="AQ129" s="13">
        <v>0</v>
      </c>
      <c r="AR129" s="16">
        <v>0</v>
      </c>
      <c r="AS129" s="13">
        <v>0</v>
      </c>
      <c r="AT129" s="16">
        <v>0</v>
      </c>
      <c r="AU129" s="16">
        <v>0</v>
      </c>
      <c r="AV129" s="16">
        <v>0</v>
      </c>
      <c r="AW129" s="10">
        <f t="shared" si="302"/>
        <v>0</v>
      </c>
      <c r="AX129" s="10">
        <f t="shared" si="303"/>
        <v>0</v>
      </c>
      <c r="BA129" s="67"/>
      <c r="BB129" s="68"/>
      <c r="BC129" s="34">
        <v>2019</v>
      </c>
      <c r="BD129" s="52">
        <f t="shared" si="228"/>
        <v>0</v>
      </c>
      <c r="BE129" s="52">
        <f t="shared" si="229"/>
        <v>0</v>
      </c>
      <c r="BF129" s="52">
        <f t="shared" si="230"/>
        <v>0</v>
      </c>
      <c r="BG129" s="52">
        <f t="shared" si="231"/>
        <v>0</v>
      </c>
      <c r="BH129" s="52">
        <f t="shared" si="232"/>
        <v>0</v>
      </c>
      <c r="BI129" s="52">
        <f t="shared" si="233"/>
        <v>0</v>
      </c>
      <c r="BJ129" s="52">
        <f t="shared" si="234"/>
        <v>0</v>
      </c>
      <c r="BK129" s="52">
        <f t="shared" si="235"/>
        <v>0</v>
      </c>
      <c r="BL129" s="52">
        <f t="shared" si="236"/>
        <v>0</v>
      </c>
      <c r="BM129" s="52">
        <f t="shared" si="237"/>
        <v>0</v>
      </c>
      <c r="BN129" s="10">
        <f t="shared" si="238"/>
        <v>0</v>
      </c>
      <c r="BO129" s="10">
        <f t="shared" si="239"/>
        <v>0</v>
      </c>
    </row>
    <row r="130" ht="18.75" spans="2:67">
      <c r="B130" s="52"/>
      <c r="C130" s="34"/>
      <c r="D130" s="53">
        <v>2020</v>
      </c>
      <c r="E130" s="34">
        <v>0</v>
      </c>
      <c r="F130" s="34">
        <v>0</v>
      </c>
      <c r="G130" s="52">
        <v>0</v>
      </c>
      <c r="H130" s="34">
        <v>0</v>
      </c>
      <c r="I130" s="52">
        <v>0</v>
      </c>
      <c r="J130" s="34">
        <v>0</v>
      </c>
      <c r="K130" s="52">
        <v>0</v>
      </c>
      <c r="L130" s="34">
        <v>0</v>
      </c>
      <c r="M130" s="34">
        <v>0</v>
      </c>
      <c r="N130" s="34">
        <v>0</v>
      </c>
      <c r="O130" s="10">
        <v>0</v>
      </c>
      <c r="P130" s="10">
        <v>0</v>
      </c>
      <c r="S130" s="52"/>
      <c r="T130" s="34"/>
      <c r="U130" s="53">
        <v>2020</v>
      </c>
      <c r="V130" s="13">
        <v>0</v>
      </c>
      <c r="W130" s="16">
        <v>0</v>
      </c>
      <c r="X130" s="52">
        <v>0</v>
      </c>
      <c r="Y130" s="34">
        <v>0</v>
      </c>
      <c r="Z130" s="52">
        <v>0</v>
      </c>
      <c r="AA130" s="34">
        <v>0</v>
      </c>
      <c r="AB130" s="52">
        <v>0</v>
      </c>
      <c r="AC130" s="34">
        <v>0</v>
      </c>
      <c r="AD130" s="34">
        <v>0</v>
      </c>
      <c r="AE130" s="34">
        <v>0</v>
      </c>
      <c r="AF130" s="10">
        <f t="shared" si="300"/>
        <v>0</v>
      </c>
      <c r="AG130" s="10">
        <f t="shared" si="301"/>
        <v>0</v>
      </c>
      <c r="AJ130" s="52"/>
      <c r="AK130" s="34"/>
      <c r="AL130" s="53">
        <v>2020</v>
      </c>
      <c r="AM130" s="13">
        <v>0</v>
      </c>
      <c r="AN130" s="16">
        <v>0</v>
      </c>
      <c r="AO130" s="52">
        <v>0</v>
      </c>
      <c r="AP130" s="34">
        <v>0</v>
      </c>
      <c r="AQ130" s="52">
        <v>0</v>
      </c>
      <c r="AR130" s="34">
        <v>0</v>
      </c>
      <c r="AS130" s="52">
        <v>0</v>
      </c>
      <c r="AT130" s="34">
        <v>0</v>
      </c>
      <c r="AU130" s="34">
        <v>0</v>
      </c>
      <c r="AV130" s="34">
        <v>0</v>
      </c>
      <c r="AW130" s="10">
        <f t="shared" si="302"/>
        <v>0</v>
      </c>
      <c r="AX130" s="10">
        <f t="shared" si="303"/>
        <v>0</v>
      </c>
      <c r="BA130" s="67"/>
      <c r="BB130" s="68"/>
      <c r="BC130" s="53">
        <v>2020</v>
      </c>
      <c r="BD130" s="52">
        <f t="shared" si="228"/>
        <v>0</v>
      </c>
      <c r="BE130" s="52">
        <f t="shared" si="229"/>
        <v>0</v>
      </c>
      <c r="BF130" s="52">
        <f t="shared" si="230"/>
        <v>0</v>
      </c>
      <c r="BG130" s="52">
        <f t="shared" si="231"/>
        <v>0</v>
      </c>
      <c r="BH130" s="52">
        <f t="shared" si="232"/>
        <v>0</v>
      </c>
      <c r="BI130" s="52">
        <f t="shared" si="233"/>
        <v>0</v>
      </c>
      <c r="BJ130" s="52">
        <f t="shared" si="234"/>
        <v>0</v>
      </c>
      <c r="BK130" s="52">
        <f t="shared" si="235"/>
        <v>0</v>
      </c>
      <c r="BL130" s="52">
        <f t="shared" si="236"/>
        <v>0</v>
      </c>
      <c r="BM130" s="52">
        <f t="shared" si="237"/>
        <v>0</v>
      </c>
      <c r="BN130" s="10">
        <f t="shared" si="238"/>
        <v>0</v>
      </c>
      <c r="BO130" s="10">
        <f t="shared" si="239"/>
        <v>0</v>
      </c>
    </row>
    <row r="131" ht="18.75" spans="2:67">
      <c r="B131" s="52"/>
      <c r="C131" s="34"/>
      <c r="D131" s="53">
        <v>2021</v>
      </c>
      <c r="E131" s="52">
        <v>0</v>
      </c>
      <c r="F131" s="34">
        <v>0</v>
      </c>
      <c r="G131" s="52">
        <v>0</v>
      </c>
      <c r="H131" s="34">
        <v>0</v>
      </c>
      <c r="I131" s="52">
        <v>0</v>
      </c>
      <c r="J131" s="34">
        <v>0</v>
      </c>
      <c r="K131" s="52">
        <v>0</v>
      </c>
      <c r="L131" s="34">
        <v>0</v>
      </c>
      <c r="M131" s="34">
        <v>0</v>
      </c>
      <c r="N131" s="34">
        <v>0</v>
      </c>
      <c r="O131" s="10">
        <v>0</v>
      </c>
      <c r="P131" s="10">
        <v>0</v>
      </c>
      <c r="S131" s="52"/>
      <c r="T131" s="34"/>
      <c r="U131" s="53">
        <v>2021</v>
      </c>
      <c r="V131" s="16">
        <v>0</v>
      </c>
      <c r="W131" s="16">
        <v>0</v>
      </c>
      <c r="X131" s="13">
        <v>0</v>
      </c>
      <c r="Y131" s="16">
        <v>0</v>
      </c>
      <c r="Z131" s="13">
        <v>0</v>
      </c>
      <c r="AA131" s="16">
        <v>0</v>
      </c>
      <c r="AB131" s="13">
        <v>0</v>
      </c>
      <c r="AC131" s="16">
        <v>0</v>
      </c>
      <c r="AD131" s="16">
        <v>0</v>
      </c>
      <c r="AE131" s="13">
        <v>0</v>
      </c>
      <c r="AF131" s="10">
        <f t="shared" si="300"/>
        <v>0</v>
      </c>
      <c r="AG131" s="10">
        <f t="shared" si="301"/>
        <v>0</v>
      </c>
      <c r="AJ131" s="52"/>
      <c r="AK131" s="34"/>
      <c r="AL131" s="53">
        <v>2021</v>
      </c>
      <c r="AM131" s="16">
        <v>0</v>
      </c>
      <c r="AN131" s="16">
        <v>0</v>
      </c>
      <c r="AO131" s="13">
        <v>0</v>
      </c>
      <c r="AP131" s="16">
        <v>0</v>
      </c>
      <c r="AQ131" s="13">
        <v>0</v>
      </c>
      <c r="AR131" s="16">
        <v>0</v>
      </c>
      <c r="AS131" s="13">
        <v>0</v>
      </c>
      <c r="AT131" s="16">
        <v>0</v>
      </c>
      <c r="AU131" s="16">
        <v>0</v>
      </c>
      <c r="AV131" s="13">
        <v>0</v>
      </c>
      <c r="AW131" s="10">
        <f t="shared" si="302"/>
        <v>0</v>
      </c>
      <c r="AX131" s="10">
        <f t="shared" si="303"/>
        <v>0</v>
      </c>
      <c r="BA131" s="67"/>
      <c r="BB131" s="68"/>
      <c r="BC131" s="53">
        <v>2021</v>
      </c>
      <c r="BD131" s="52">
        <f t="shared" si="228"/>
        <v>0</v>
      </c>
      <c r="BE131" s="52">
        <f t="shared" si="229"/>
        <v>0</v>
      </c>
      <c r="BF131" s="52">
        <f t="shared" si="230"/>
        <v>0</v>
      </c>
      <c r="BG131" s="52">
        <f t="shared" si="231"/>
        <v>0</v>
      </c>
      <c r="BH131" s="52">
        <f t="shared" si="232"/>
        <v>0</v>
      </c>
      <c r="BI131" s="52">
        <f t="shared" si="233"/>
        <v>0</v>
      </c>
      <c r="BJ131" s="52">
        <f t="shared" si="234"/>
        <v>0</v>
      </c>
      <c r="BK131" s="52">
        <f t="shared" si="235"/>
        <v>0</v>
      </c>
      <c r="BL131" s="52">
        <f t="shared" si="236"/>
        <v>0</v>
      </c>
      <c r="BM131" s="52">
        <f t="shared" si="237"/>
        <v>0</v>
      </c>
      <c r="BN131" s="10">
        <f t="shared" si="238"/>
        <v>0</v>
      </c>
      <c r="BO131" s="10">
        <f t="shared" si="239"/>
        <v>0</v>
      </c>
    </row>
    <row r="132" ht="18.75" spans="2:67">
      <c r="B132" s="54"/>
      <c r="C132" s="55"/>
      <c r="D132" s="53"/>
      <c r="E132" s="52">
        <v>0</v>
      </c>
      <c r="F132" s="34">
        <v>0</v>
      </c>
      <c r="G132" s="52">
        <v>0</v>
      </c>
      <c r="H132" s="34">
        <v>0</v>
      </c>
      <c r="I132" s="52">
        <v>0</v>
      </c>
      <c r="J132" s="34">
        <v>0</v>
      </c>
      <c r="K132" s="52">
        <v>0</v>
      </c>
      <c r="L132" s="34">
        <v>0</v>
      </c>
      <c r="M132" s="34">
        <v>0</v>
      </c>
      <c r="N132" s="34">
        <v>0</v>
      </c>
      <c r="O132" s="10">
        <v>0</v>
      </c>
      <c r="P132" s="10">
        <v>0</v>
      </c>
      <c r="S132" s="52"/>
      <c r="T132" s="34"/>
      <c r="U132" s="53">
        <v>2022</v>
      </c>
      <c r="V132" s="16">
        <v>0</v>
      </c>
      <c r="W132" s="16">
        <v>0</v>
      </c>
      <c r="X132" s="13">
        <v>0</v>
      </c>
      <c r="Y132" s="16">
        <v>0</v>
      </c>
      <c r="Z132" s="13">
        <v>0</v>
      </c>
      <c r="AA132" s="16">
        <v>0</v>
      </c>
      <c r="AB132" s="13">
        <v>0</v>
      </c>
      <c r="AC132" s="16">
        <v>0</v>
      </c>
      <c r="AD132" s="16">
        <v>0</v>
      </c>
      <c r="AE132" s="13">
        <v>0</v>
      </c>
      <c r="AF132" s="10">
        <f t="shared" si="300"/>
        <v>0</v>
      </c>
      <c r="AG132" s="10">
        <f t="shared" si="301"/>
        <v>0</v>
      </c>
      <c r="AJ132" s="52"/>
      <c r="AK132" s="34"/>
      <c r="AL132" s="53">
        <v>2022</v>
      </c>
      <c r="AM132" s="52">
        <v>0</v>
      </c>
      <c r="AN132" s="34">
        <v>0</v>
      </c>
      <c r="AO132" s="52">
        <v>0</v>
      </c>
      <c r="AP132" s="34">
        <v>0</v>
      </c>
      <c r="AQ132" s="52">
        <v>0</v>
      </c>
      <c r="AR132" s="34">
        <v>0</v>
      </c>
      <c r="AS132" s="52">
        <v>0</v>
      </c>
      <c r="AT132" s="34">
        <v>0</v>
      </c>
      <c r="AU132" s="52">
        <v>0</v>
      </c>
      <c r="AV132" s="34">
        <v>0</v>
      </c>
      <c r="AW132" s="10">
        <f t="shared" si="302"/>
        <v>0</v>
      </c>
      <c r="AX132" s="10">
        <f t="shared" si="303"/>
        <v>0</v>
      </c>
      <c r="BA132" s="69"/>
      <c r="BB132" s="70"/>
      <c r="BC132" s="53">
        <v>2022</v>
      </c>
      <c r="BD132" s="52">
        <f t="shared" si="228"/>
        <v>0</v>
      </c>
      <c r="BE132" s="52">
        <f t="shared" si="229"/>
        <v>0</v>
      </c>
      <c r="BF132" s="52">
        <f t="shared" si="230"/>
        <v>0</v>
      </c>
      <c r="BG132" s="52">
        <f t="shared" si="231"/>
        <v>0</v>
      </c>
      <c r="BH132" s="52">
        <f t="shared" si="232"/>
        <v>0</v>
      </c>
      <c r="BI132" s="52">
        <f t="shared" si="233"/>
        <v>0</v>
      </c>
      <c r="BJ132" s="52">
        <f t="shared" si="234"/>
        <v>0</v>
      </c>
      <c r="BK132" s="52">
        <f t="shared" si="235"/>
        <v>0</v>
      </c>
      <c r="BL132" s="52">
        <f t="shared" si="236"/>
        <v>0</v>
      </c>
      <c r="BM132" s="52">
        <f t="shared" si="237"/>
        <v>0</v>
      </c>
      <c r="BN132" s="10">
        <f t="shared" si="238"/>
        <v>0</v>
      </c>
      <c r="BO132" s="10">
        <f t="shared" si="239"/>
        <v>0</v>
      </c>
    </row>
    <row r="133" customHeight="1" spans="2:67">
      <c r="B133" s="56" t="s">
        <v>61</v>
      </c>
      <c r="C133" s="57"/>
      <c r="D133" s="58"/>
      <c r="E133" s="59">
        <v>0</v>
      </c>
      <c r="F133" s="59">
        <v>0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0</v>
      </c>
      <c r="M133" s="59">
        <v>0</v>
      </c>
      <c r="N133" s="59">
        <v>0</v>
      </c>
      <c r="O133" s="59">
        <v>0</v>
      </c>
      <c r="P133" s="59">
        <v>0</v>
      </c>
      <c r="S133" s="62" t="s">
        <v>61</v>
      </c>
      <c r="T133" s="63"/>
      <c r="U133" s="64"/>
      <c r="V133" s="59">
        <f t="shared" ref="V133:AG133" si="304">SUM(V126:V132)</f>
        <v>0</v>
      </c>
      <c r="W133" s="59">
        <f t="shared" si="304"/>
        <v>0</v>
      </c>
      <c r="X133" s="59">
        <f t="shared" si="304"/>
        <v>0</v>
      </c>
      <c r="Y133" s="59">
        <f t="shared" si="304"/>
        <v>0</v>
      </c>
      <c r="Z133" s="59">
        <f t="shared" si="304"/>
        <v>0</v>
      </c>
      <c r="AA133" s="59">
        <f t="shared" si="304"/>
        <v>0</v>
      </c>
      <c r="AB133" s="59">
        <f t="shared" si="304"/>
        <v>0</v>
      </c>
      <c r="AC133" s="59">
        <f t="shared" si="304"/>
        <v>0</v>
      </c>
      <c r="AD133" s="59">
        <f t="shared" si="304"/>
        <v>0</v>
      </c>
      <c r="AE133" s="59">
        <f t="shared" si="304"/>
        <v>0</v>
      </c>
      <c r="AF133" s="59">
        <f t="shared" si="304"/>
        <v>0</v>
      </c>
      <c r="AG133" s="59">
        <f t="shared" si="304"/>
        <v>0</v>
      </c>
      <c r="AJ133" s="62" t="s">
        <v>61</v>
      </c>
      <c r="AK133" s="63"/>
      <c r="AL133" s="64"/>
      <c r="AM133" s="59">
        <f t="shared" ref="AM133:AX133" si="305">SUM(AM126:AM132)</f>
        <v>0</v>
      </c>
      <c r="AN133" s="59">
        <f t="shared" si="305"/>
        <v>0</v>
      </c>
      <c r="AO133" s="59">
        <f t="shared" si="305"/>
        <v>0</v>
      </c>
      <c r="AP133" s="59">
        <f t="shared" si="305"/>
        <v>0</v>
      </c>
      <c r="AQ133" s="59">
        <f t="shared" si="305"/>
        <v>0</v>
      </c>
      <c r="AR133" s="59">
        <f t="shared" si="305"/>
        <v>0</v>
      </c>
      <c r="AS133" s="59">
        <f t="shared" si="305"/>
        <v>0</v>
      </c>
      <c r="AT133" s="59">
        <f t="shared" si="305"/>
        <v>0</v>
      </c>
      <c r="AU133" s="59">
        <f t="shared" si="305"/>
        <v>0</v>
      </c>
      <c r="AV133" s="59">
        <f t="shared" si="305"/>
        <v>0</v>
      </c>
      <c r="AW133" s="59">
        <f t="shared" si="305"/>
        <v>0</v>
      </c>
      <c r="AX133" s="59">
        <f t="shared" si="305"/>
        <v>0</v>
      </c>
      <c r="BA133" s="56" t="s">
        <v>61</v>
      </c>
      <c r="BB133" s="57"/>
      <c r="BC133" s="58"/>
      <c r="BD133" s="52">
        <f t="shared" si="228"/>
        <v>0</v>
      </c>
      <c r="BE133" s="52">
        <f t="shared" si="229"/>
        <v>0</v>
      </c>
      <c r="BF133" s="52">
        <f t="shared" si="230"/>
        <v>0</v>
      </c>
      <c r="BG133" s="52">
        <f t="shared" si="231"/>
        <v>0</v>
      </c>
      <c r="BH133" s="52">
        <f t="shared" si="232"/>
        <v>0</v>
      </c>
      <c r="BI133" s="52">
        <f t="shared" si="233"/>
        <v>0</v>
      </c>
      <c r="BJ133" s="52">
        <f t="shared" si="234"/>
        <v>0</v>
      </c>
      <c r="BK133" s="52">
        <f t="shared" si="235"/>
        <v>0</v>
      </c>
      <c r="BL133" s="52">
        <f t="shared" si="236"/>
        <v>0</v>
      </c>
      <c r="BM133" s="52">
        <f t="shared" si="237"/>
        <v>0</v>
      </c>
      <c r="BN133" s="10">
        <f t="shared" si="238"/>
        <v>0</v>
      </c>
      <c r="BO133" s="10">
        <f t="shared" si="239"/>
        <v>0</v>
      </c>
    </row>
    <row r="134" customHeight="1" spans="2:67">
      <c r="B134" s="52">
        <v>5</v>
      </c>
      <c r="C134" s="34" t="s">
        <v>464</v>
      </c>
      <c r="D134" s="34">
        <v>2016</v>
      </c>
      <c r="E134" s="34">
        <v>0</v>
      </c>
      <c r="F134" s="34">
        <v>0</v>
      </c>
      <c r="G134" s="52">
        <v>0</v>
      </c>
      <c r="H134" s="34">
        <v>0</v>
      </c>
      <c r="I134" s="52">
        <v>0</v>
      </c>
      <c r="J134" s="34">
        <v>0</v>
      </c>
      <c r="K134" s="52">
        <v>0</v>
      </c>
      <c r="L134" s="34">
        <v>0</v>
      </c>
      <c r="M134" s="34">
        <v>0</v>
      </c>
      <c r="N134" s="52">
        <v>0</v>
      </c>
      <c r="O134" s="10">
        <v>0</v>
      </c>
      <c r="P134" s="10">
        <v>0</v>
      </c>
      <c r="S134" s="52">
        <v>5</v>
      </c>
      <c r="T134" s="34" t="s">
        <v>464</v>
      </c>
      <c r="U134" s="34">
        <v>2016</v>
      </c>
      <c r="V134" s="34"/>
      <c r="W134" s="34"/>
      <c r="X134" s="52"/>
      <c r="Y134" s="34"/>
      <c r="Z134" s="52"/>
      <c r="AA134" s="34"/>
      <c r="AB134" s="52"/>
      <c r="AC134" s="34"/>
      <c r="AD134" s="34"/>
      <c r="AE134" s="52"/>
      <c r="AF134" s="10">
        <f t="shared" si="224"/>
        <v>0</v>
      </c>
      <c r="AG134" s="10">
        <f t="shared" si="225"/>
        <v>0</v>
      </c>
      <c r="AJ134" s="52">
        <v>5</v>
      </c>
      <c r="AK134" s="34" t="s">
        <v>464</v>
      </c>
      <c r="AL134" s="34">
        <v>2016</v>
      </c>
      <c r="AM134" s="52">
        <v>0</v>
      </c>
      <c r="AN134" s="34">
        <v>0</v>
      </c>
      <c r="AO134" s="52">
        <v>0</v>
      </c>
      <c r="AP134" s="34">
        <v>0</v>
      </c>
      <c r="AQ134" s="52">
        <v>0</v>
      </c>
      <c r="AR134" s="34">
        <v>0</v>
      </c>
      <c r="AS134" s="52">
        <v>0</v>
      </c>
      <c r="AT134" s="34">
        <v>0</v>
      </c>
      <c r="AU134" s="52">
        <v>0</v>
      </c>
      <c r="AV134" s="34">
        <v>0</v>
      </c>
      <c r="AW134" s="10">
        <f t="shared" ref="AW134:AW139" si="306">AM134+AO134+AQ134+AS134+AU134</f>
        <v>0</v>
      </c>
      <c r="AX134" s="10">
        <f t="shared" ref="AX134:AX139" si="307">AN134+AP134+AR134+AT134+AV134</f>
        <v>0</v>
      </c>
      <c r="BA134" s="52">
        <v>5</v>
      </c>
      <c r="BB134" s="34" t="s">
        <v>464</v>
      </c>
      <c r="BC134" s="34">
        <v>2016</v>
      </c>
      <c r="BD134" s="52">
        <f t="shared" si="228"/>
        <v>0</v>
      </c>
      <c r="BE134" s="52">
        <f t="shared" si="229"/>
        <v>0</v>
      </c>
      <c r="BF134" s="52">
        <f t="shared" si="230"/>
        <v>0</v>
      </c>
      <c r="BG134" s="52">
        <f t="shared" si="231"/>
        <v>0</v>
      </c>
      <c r="BH134" s="52">
        <f t="shared" si="232"/>
        <v>0</v>
      </c>
      <c r="BI134" s="52">
        <f t="shared" si="233"/>
        <v>0</v>
      </c>
      <c r="BJ134" s="52">
        <f t="shared" si="234"/>
        <v>0</v>
      </c>
      <c r="BK134" s="52">
        <f t="shared" si="235"/>
        <v>0</v>
      </c>
      <c r="BL134" s="52">
        <f t="shared" si="236"/>
        <v>0</v>
      </c>
      <c r="BM134" s="52">
        <f t="shared" si="237"/>
        <v>0</v>
      </c>
      <c r="BN134" s="10">
        <f t="shared" si="238"/>
        <v>0</v>
      </c>
      <c r="BO134" s="10">
        <f t="shared" si="239"/>
        <v>0</v>
      </c>
    </row>
    <row r="135" customHeight="1" spans="2:67">
      <c r="B135" s="52"/>
      <c r="C135" s="34"/>
      <c r="D135" s="34">
        <v>2017</v>
      </c>
      <c r="E135" s="34">
        <v>0</v>
      </c>
      <c r="F135" s="34">
        <v>0</v>
      </c>
      <c r="G135" s="52">
        <v>0</v>
      </c>
      <c r="H135" s="34">
        <v>0</v>
      </c>
      <c r="I135" s="52">
        <v>0</v>
      </c>
      <c r="J135" s="34">
        <v>0</v>
      </c>
      <c r="K135" s="52">
        <v>0</v>
      </c>
      <c r="L135" s="34">
        <v>0</v>
      </c>
      <c r="M135" s="34">
        <v>0</v>
      </c>
      <c r="N135" s="52">
        <v>0</v>
      </c>
      <c r="O135" s="10">
        <v>0</v>
      </c>
      <c r="P135" s="10">
        <v>0</v>
      </c>
      <c r="S135" s="52"/>
      <c r="T135" s="34"/>
      <c r="U135" s="34">
        <v>2017</v>
      </c>
      <c r="V135" s="34"/>
      <c r="W135" s="34"/>
      <c r="X135" s="52"/>
      <c r="Y135" s="34"/>
      <c r="Z135" s="52"/>
      <c r="AA135" s="34"/>
      <c r="AB135" s="52"/>
      <c r="AC135" s="34"/>
      <c r="AD135" s="34"/>
      <c r="AE135" s="52"/>
      <c r="AF135" s="10">
        <f t="shared" ref="AF135:AF139" si="308">V135+X135+Z135+AB135+AD135</f>
        <v>0</v>
      </c>
      <c r="AG135" s="10">
        <f t="shared" ref="AG135:AG139" si="309">W135+Y135+AA135+AC135+AE135</f>
        <v>0</v>
      </c>
      <c r="AJ135" s="52"/>
      <c r="AK135" s="34"/>
      <c r="AL135" s="34">
        <v>2017</v>
      </c>
      <c r="AM135" s="52">
        <v>0</v>
      </c>
      <c r="AN135" s="34">
        <v>0</v>
      </c>
      <c r="AO135" s="52">
        <v>0</v>
      </c>
      <c r="AP135" s="34">
        <v>0</v>
      </c>
      <c r="AQ135" s="52">
        <v>0</v>
      </c>
      <c r="AR135" s="34">
        <v>0</v>
      </c>
      <c r="AS135" s="52">
        <v>0</v>
      </c>
      <c r="AT135" s="34">
        <v>0</v>
      </c>
      <c r="AU135" s="52">
        <v>0</v>
      </c>
      <c r="AV135" s="34">
        <v>0</v>
      </c>
      <c r="AW135" s="10">
        <f t="shared" si="306"/>
        <v>0</v>
      </c>
      <c r="AX135" s="10">
        <f t="shared" si="307"/>
        <v>0</v>
      </c>
      <c r="BA135" s="52"/>
      <c r="BB135" s="34"/>
      <c r="BC135" s="34">
        <v>2017</v>
      </c>
      <c r="BD135" s="52">
        <f t="shared" si="228"/>
        <v>0</v>
      </c>
      <c r="BE135" s="52">
        <f t="shared" si="229"/>
        <v>0</v>
      </c>
      <c r="BF135" s="52">
        <f t="shared" si="230"/>
        <v>0</v>
      </c>
      <c r="BG135" s="52">
        <f t="shared" si="231"/>
        <v>0</v>
      </c>
      <c r="BH135" s="52">
        <f t="shared" si="232"/>
        <v>0</v>
      </c>
      <c r="BI135" s="52">
        <f t="shared" si="233"/>
        <v>0</v>
      </c>
      <c r="BJ135" s="52">
        <f t="shared" si="234"/>
        <v>0</v>
      </c>
      <c r="BK135" s="52">
        <f t="shared" si="235"/>
        <v>0</v>
      </c>
      <c r="BL135" s="52">
        <f t="shared" si="236"/>
        <v>0</v>
      </c>
      <c r="BM135" s="52">
        <f t="shared" si="237"/>
        <v>0</v>
      </c>
      <c r="BN135" s="10">
        <f t="shared" si="238"/>
        <v>0</v>
      </c>
      <c r="BO135" s="10">
        <f t="shared" si="239"/>
        <v>0</v>
      </c>
    </row>
    <row r="136" customHeight="1" spans="2:67">
      <c r="B136" s="52"/>
      <c r="C136" s="34"/>
      <c r="D136" s="34">
        <v>2018</v>
      </c>
      <c r="E136" s="34">
        <v>0</v>
      </c>
      <c r="F136" s="34">
        <v>0</v>
      </c>
      <c r="G136" s="52">
        <v>0</v>
      </c>
      <c r="H136" s="34">
        <v>0</v>
      </c>
      <c r="I136" s="52">
        <v>0</v>
      </c>
      <c r="J136" s="34">
        <v>0</v>
      </c>
      <c r="K136" s="52">
        <v>0</v>
      </c>
      <c r="L136" s="34">
        <v>0</v>
      </c>
      <c r="M136" s="34">
        <v>0</v>
      </c>
      <c r="N136" s="52">
        <v>0</v>
      </c>
      <c r="O136" s="10">
        <v>0</v>
      </c>
      <c r="P136" s="10">
        <v>0</v>
      </c>
      <c r="S136" s="52"/>
      <c r="T136" s="34"/>
      <c r="U136" s="34">
        <v>2018</v>
      </c>
      <c r="V136" s="34"/>
      <c r="W136" s="34"/>
      <c r="X136" s="52"/>
      <c r="Y136" s="34"/>
      <c r="Z136" s="52"/>
      <c r="AA136" s="34"/>
      <c r="AB136" s="52"/>
      <c r="AC136" s="34"/>
      <c r="AD136" s="34"/>
      <c r="AE136" s="52"/>
      <c r="AF136" s="10">
        <f t="shared" si="308"/>
        <v>0</v>
      </c>
      <c r="AG136" s="10">
        <f t="shared" si="309"/>
        <v>0</v>
      </c>
      <c r="AJ136" s="52"/>
      <c r="AK136" s="34"/>
      <c r="AL136" s="34">
        <v>2018</v>
      </c>
      <c r="AM136" s="52">
        <v>0</v>
      </c>
      <c r="AN136" s="34">
        <v>0</v>
      </c>
      <c r="AO136" s="52">
        <v>0</v>
      </c>
      <c r="AP136" s="34">
        <v>0</v>
      </c>
      <c r="AQ136" s="52">
        <v>0</v>
      </c>
      <c r="AR136" s="34">
        <v>0</v>
      </c>
      <c r="AS136" s="52">
        <v>0</v>
      </c>
      <c r="AT136" s="34">
        <v>0</v>
      </c>
      <c r="AU136" s="52">
        <v>0</v>
      </c>
      <c r="AV136" s="34">
        <v>0</v>
      </c>
      <c r="AW136" s="10">
        <f t="shared" si="306"/>
        <v>0</v>
      </c>
      <c r="AX136" s="10">
        <f t="shared" si="307"/>
        <v>0</v>
      </c>
      <c r="BA136" s="52"/>
      <c r="BB136" s="34"/>
      <c r="BC136" s="34">
        <v>2018</v>
      </c>
      <c r="BD136" s="52">
        <f t="shared" si="228"/>
        <v>0</v>
      </c>
      <c r="BE136" s="52">
        <f t="shared" si="229"/>
        <v>0</v>
      </c>
      <c r="BF136" s="52">
        <f t="shared" si="230"/>
        <v>0</v>
      </c>
      <c r="BG136" s="52">
        <f t="shared" si="231"/>
        <v>0</v>
      </c>
      <c r="BH136" s="52">
        <f t="shared" si="232"/>
        <v>0</v>
      </c>
      <c r="BI136" s="52">
        <f t="shared" si="233"/>
        <v>0</v>
      </c>
      <c r="BJ136" s="52">
        <f t="shared" si="234"/>
        <v>0</v>
      </c>
      <c r="BK136" s="52">
        <f t="shared" si="235"/>
        <v>0</v>
      </c>
      <c r="BL136" s="52">
        <f t="shared" si="236"/>
        <v>0</v>
      </c>
      <c r="BM136" s="52">
        <f t="shared" si="237"/>
        <v>0</v>
      </c>
      <c r="BN136" s="10">
        <f t="shared" si="238"/>
        <v>0</v>
      </c>
      <c r="BO136" s="10">
        <f t="shared" si="239"/>
        <v>0</v>
      </c>
    </row>
    <row r="137" customHeight="1" spans="2:67">
      <c r="B137" s="52"/>
      <c r="C137" s="34"/>
      <c r="D137" s="34">
        <v>2019</v>
      </c>
      <c r="E137" s="34">
        <v>0</v>
      </c>
      <c r="F137" s="34">
        <v>0</v>
      </c>
      <c r="G137" s="52">
        <v>0</v>
      </c>
      <c r="H137" s="34">
        <v>0</v>
      </c>
      <c r="I137" s="52">
        <v>0</v>
      </c>
      <c r="J137" s="34">
        <v>0</v>
      </c>
      <c r="K137" s="52">
        <v>0</v>
      </c>
      <c r="L137" s="34">
        <v>0</v>
      </c>
      <c r="M137" s="34">
        <v>0</v>
      </c>
      <c r="N137" s="52">
        <v>0</v>
      </c>
      <c r="O137" s="10">
        <v>0</v>
      </c>
      <c r="P137" s="10">
        <v>0</v>
      </c>
      <c r="S137" s="52"/>
      <c r="T137" s="34"/>
      <c r="U137" s="34">
        <v>2019</v>
      </c>
      <c r="V137" s="34"/>
      <c r="W137" s="34"/>
      <c r="X137" s="52"/>
      <c r="Y137" s="34"/>
      <c r="Z137" s="52"/>
      <c r="AA137" s="34"/>
      <c r="AB137" s="52"/>
      <c r="AC137" s="34"/>
      <c r="AD137" s="34"/>
      <c r="AE137" s="52"/>
      <c r="AF137" s="10">
        <f t="shared" si="308"/>
        <v>0</v>
      </c>
      <c r="AG137" s="10">
        <f t="shared" si="309"/>
        <v>0</v>
      </c>
      <c r="AJ137" s="52"/>
      <c r="AK137" s="34"/>
      <c r="AL137" s="34">
        <v>2019</v>
      </c>
      <c r="AM137" s="52">
        <v>0</v>
      </c>
      <c r="AN137" s="34">
        <v>0</v>
      </c>
      <c r="AO137" s="52">
        <v>0</v>
      </c>
      <c r="AP137" s="34">
        <v>0</v>
      </c>
      <c r="AQ137" s="52">
        <v>0</v>
      </c>
      <c r="AR137" s="34">
        <v>0</v>
      </c>
      <c r="AS137" s="52">
        <v>0</v>
      </c>
      <c r="AT137" s="34">
        <v>0</v>
      </c>
      <c r="AU137" s="52">
        <v>0</v>
      </c>
      <c r="AV137" s="34">
        <v>0</v>
      </c>
      <c r="AW137" s="10">
        <f t="shared" si="306"/>
        <v>0</v>
      </c>
      <c r="AX137" s="10">
        <f t="shared" si="307"/>
        <v>0</v>
      </c>
      <c r="BA137" s="52"/>
      <c r="BB137" s="34"/>
      <c r="BC137" s="34">
        <v>2019</v>
      </c>
      <c r="BD137" s="52">
        <f t="shared" si="228"/>
        <v>0</v>
      </c>
      <c r="BE137" s="52">
        <f t="shared" si="229"/>
        <v>0</v>
      </c>
      <c r="BF137" s="52">
        <f t="shared" si="230"/>
        <v>0</v>
      </c>
      <c r="BG137" s="52">
        <f t="shared" si="231"/>
        <v>0</v>
      </c>
      <c r="BH137" s="52">
        <f t="shared" si="232"/>
        <v>0</v>
      </c>
      <c r="BI137" s="52">
        <f t="shared" si="233"/>
        <v>0</v>
      </c>
      <c r="BJ137" s="52">
        <f t="shared" si="234"/>
        <v>0</v>
      </c>
      <c r="BK137" s="52">
        <f t="shared" si="235"/>
        <v>0</v>
      </c>
      <c r="BL137" s="52">
        <f t="shared" si="236"/>
        <v>0</v>
      </c>
      <c r="BM137" s="52">
        <f t="shared" si="237"/>
        <v>0</v>
      </c>
      <c r="BN137" s="10">
        <f t="shared" si="238"/>
        <v>0</v>
      </c>
      <c r="BO137" s="10">
        <f t="shared" si="239"/>
        <v>0</v>
      </c>
    </row>
    <row r="138" ht="18.75" spans="2:67">
      <c r="B138" s="52"/>
      <c r="C138" s="34"/>
      <c r="D138" s="53">
        <v>2020</v>
      </c>
      <c r="E138" s="52">
        <v>0</v>
      </c>
      <c r="F138" s="34">
        <v>0</v>
      </c>
      <c r="G138" s="52">
        <v>0</v>
      </c>
      <c r="H138" s="34">
        <v>0</v>
      </c>
      <c r="I138" s="52">
        <v>0</v>
      </c>
      <c r="J138" s="34">
        <v>0</v>
      </c>
      <c r="K138" s="52">
        <v>0</v>
      </c>
      <c r="L138" s="34">
        <v>0</v>
      </c>
      <c r="M138" s="34">
        <v>0</v>
      </c>
      <c r="N138" s="34">
        <v>0</v>
      </c>
      <c r="O138" s="10">
        <v>0</v>
      </c>
      <c r="P138" s="10">
        <v>0</v>
      </c>
      <c r="S138" s="52"/>
      <c r="T138" s="34"/>
      <c r="U138" s="53">
        <v>2020</v>
      </c>
      <c r="V138" s="52"/>
      <c r="W138" s="34"/>
      <c r="X138" s="52"/>
      <c r="Y138" s="34"/>
      <c r="Z138" s="52"/>
      <c r="AA138" s="34"/>
      <c r="AB138" s="52"/>
      <c r="AC138" s="34"/>
      <c r="AD138" s="34"/>
      <c r="AE138" s="34"/>
      <c r="AF138" s="10">
        <f t="shared" si="308"/>
        <v>0</v>
      </c>
      <c r="AG138" s="10">
        <f t="shared" si="309"/>
        <v>0</v>
      </c>
      <c r="AJ138" s="52"/>
      <c r="AK138" s="34"/>
      <c r="AL138" s="53">
        <v>2020</v>
      </c>
      <c r="AM138" s="52">
        <v>0</v>
      </c>
      <c r="AN138" s="34">
        <v>0</v>
      </c>
      <c r="AO138" s="52">
        <v>0</v>
      </c>
      <c r="AP138" s="34">
        <v>0</v>
      </c>
      <c r="AQ138" s="52">
        <v>0</v>
      </c>
      <c r="AR138" s="34">
        <v>0</v>
      </c>
      <c r="AS138" s="52">
        <v>0</v>
      </c>
      <c r="AT138" s="34">
        <v>0</v>
      </c>
      <c r="AU138" s="52">
        <v>0</v>
      </c>
      <c r="AV138" s="34">
        <v>0</v>
      </c>
      <c r="AW138" s="10">
        <f t="shared" si="306"/>
        <v>0</v>
      </c>
      <c r="AX138" s="10">
        <f t="shared" si="307"/>
        <v>0</v>
      </c>
      <c r="BA138" s="52"/>
      <c r="BB138" s="34"/>
      <c r="BC138" s="53">
        <v>2020</v>
      </c>
      <c r="BD138" s="52">
        <f t="shared" si="228"/>
        <v>0</v>
      </c>
      <c r="BE138" s="52">
        <f t="shared" si="229"/>
        <v>0</v>
      </c>
      <c r="BF138" s="52">
        <f t="shared" si="230"/>
        <v>0</v>
      </c>
      <c r="BG138" s="52">
        <f t="shared" si="231"/>
        <v>0</v>
      </c>
      <c r="BH138" s="52">
        <f t="shared" si="232"/>
        <v>0</v>
      </c>
      <c r="BI138" s="52">
        <f t="shared" si="233"/>
        <v>0</v>
      </c>
      <c r="BJ138" s="52">
        <f t="shared" si="234"/>
        <v>0</v>
      </c>
      <c r="BK138" s="52">
        <f t="shared" si="235"/>
        <v>0</v>
      </c>
      <c r="BL138" s="52">
        <f t="shared" si="236"/>
        <v>0</v>
      </c>
      <c r="BM138" s="52">
        <f t="shared" si="237"/>
        <v>0</v>
      </c>
      <c r="BN138" s="10">
        <f t="shared" si="238"/>
        <v>0</v>
      </c>
      <c r="BO138" s="10">
        <f t="shared" si="239"/>
        <v>0</v>
      </c>
    </row>
    <row r="139" ht="18.75" spans="2:67">
      <c r="B139" s="52"/>
      <c r="C139" s="34"/>
      <c r="D139" s="53">
        <v>2021</v>
      </c>
      <c r="E139" s="52">
        <v>0</v>
      </c>
      <c r="F139" s="34">
        <v>0</v>
      </c>
      <c r="G139" s="52">
        <v>0</v>
      </c>
      <c r="H139" s="34">
        <v>0</v>
      </c>
      <c r="I139" s="52">
        <v>0</v>
      </c>
      <c r="J139" s="34">
        <v>0</v>
      </c>
      <c r="K139" s="52">
        <v>0</v>
      </c>
      <c r="L139" s="34">
        <v>0</v>
      </c>
      <c r="M139" s="34">
        <v>0</v>
      </c>
      <c r="N139" s="34">
        <v>0</v>
      </c>
      <c r="O139" s="10">
        <v>0</v>
      </c>
      <c r="P139" s="10">
        <v>0</v>
      </c>
      <c r="S139" s="52"/>
      <c r="T139" s="34"/>
      <c r="U139" s="53">
        <v>2021</v>
      </c>
      <c r="V139" s="52">
        <v>1</v>
      </c>
      <c r="W139" s="34">
        <v>75109</v>
      </c>
      <c r="X139" s="52"/>
      <c r="Y139" s="34"/>
      <c r="Z139" s="52"/>
      <c r="AA139" s="34"/>
      <c r="AB139" s="52"/>
      <c r="AC139" s="34"/>
      <c r="AD139" s="34"/>
      <c r="AE139" s="34"/>
      <c r="AF139" s="10">
        <f t="shared" si="308"/>
        <v>1</v>
      </c>
      <c r="AG139" s="10">
        <f t="shared" si="309"/>
        <v>75109</v>
      </c>
      <c r="AJ139" s="52"/>
      <c r="AK139" s="34"/>
      <c r="AL139" s="53">
        <v>2021</v>
      </c>
      <c r="AM139" s="52">
        <v>0</v>
      </c>
      <c r="AN139" s="34">
        <v>0</v>
      </c>
      <c r="AO139" s="52">
        <v>0</v>
      </c>
      <c r="AP139" s="34">
        <v>0</v>
      </c>
      <c r="AQ139" s="52">
        <v>0</v>
      </c>
      <c r="AR139" s="34">
        <v>0</v>
      </c>
      <c r="AS139" s="52">
        <v>0</v>
      </c>
      <c r="AT139" s="34">
        <v>0</v>
      </c>
      <c r="AU139" s="52">
        <v>0</v>
      </c>
      <c r="AV139" s="34">
        <v>0</v>
      </c>
      <c r="AW139" s="10">
        <f t="shared" si="306"/>
        <v>0</v>
      </c>
      <c r="AX139" s="10">
        <f t="shared" si="307"/>
        <v>0</v>
      </c>
      <c r="BA139" s="52"/>
      <c r="BB139" s="34"/>
      <c r="BC139" s="53">
        <v>2021</v>
      </c>
      <c r="BD139" s="52">
        <f t="shared" si="228"/>
        <v>1</v>
      </c>
      <c r="BE139" s="52">
        <f t="shared" si="229"/>
        <v>75109</v>
      </c>
      <c r="BF139" s="52">
        <f t="shared" si="230"/>
        <v>0</v>
      </c>
      <c r="BG139" s="52">
        <f t="shared" si="231"/>
        <v>0</v>
      </c>
      <c r="BH139" s="52">
        <f t="shared" si="232"/>
        <v>0</v>
      </c>
      <c r="BI139" s="52">
        <f t="shared" si="233"/>
        <v>0</v>
      </c>
      <c r="BJ139" s="52">
        <f t="shared" si="234"/>
        <v>0</v>
      </c>
      <c r="BK139" s="52">
        <f t="shared" si="235"/>
        <v>0</v>
      </c>
      <c r="BL139" s="52">
        <f t="shared" si="236"/>
        <v>0</v>
      </c>
      <c r="BM139" s="52">
        <f t="shared" si="237"/>
        <v>0</v>
      </c>
      <c r="BN139" s="10">
        <f t="shared" si="238"/>
        <v>1</v>
      </c>
      <c r="BO139" s="10">
        <f t="shared" si="239"/>
        <v>75109</v>
      </c>
    </row>
    <row r="140" customHeight="1" spans="2:67">
      <c r="B140" s="56" t="s">
        <v>61</v>
      </c>
      <c r="C140" s="57"/>
      <c r="D140" s="58"/>
      <c r="E140" s="59">
        <v>0</v>
      </c>
      <c r="F140" s="59">
        <v>0</v>
      </c>
      <c r="G140" s="59">
        <v>0</v>
      </c>
      <c r="H140" s="59">
        <v>0</v>
      </c>
      <c r="I140" s="59">
        <v>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59">
        <v>0</v>
      </c>
      <c r="P140" s="59">
        <v>0</v>
      </c>
      <c r="S140" s="56" t="s">
        <v>61</v>
      </c>
      <c r="T140" s="57"/>
      <c r="U140" s="58"/>
      <c r="V140" s="59">
        <f>SUM(V134:V139)</f>
        <v>1</v>
      </c>
      <c r="W140" s="59">
        <f t="shared" ref="W140" si="310">SUM(W134:W139)</f>
        <v>75109</v>
      </c>
      <c r="X140" s="59">
        <f t="shared" ref="X140" si="311">SUM(X134:X139)</f>
        <v>0</v>
      </c>
      <c r="Y140" s="59">
        <f t="shared" ref="Y140" si="312">SUM(Y134:Y139)</f>
        <v>0</v>
      </c>
      <c r="Z140" s="59">
        <f t="shared" ref="Z140" si="313">SUM(Z134:Z139)</f>
        <v>0</v>
      </c>
      <c r="AA140" s="59">
        <f t="shared" ref="AA140" si="314">SUM(AA134:AA139)</f>
        <v>0</v>
      </c>
      <c r="AB140" s="59">
        <f t="shared" ref="AB140" si="315">SUM(AB134:AB139)</f>
        <v>0</v>
      </c>
      <c r="AC140" s="59">
        <f t="shared" ref="AC140" si="316">SUM(AC134:AC139)</f>
        <v>0</v>
      </c>
      <c r="AD140" s="59">
        <f t="shared" ref="AD140" si="317">SUM(AD134:AD139)</f>
        <v>0</v>
      </c>
      <c r="AE140" s="59">
        <f t="shared" ref="AE140" si="318">SUM(AE134:AE139)</f>
        <v>0</v>
      </c>
      <c r="AF140" s="59">
        <f t="shared" ref="AF140" si="319">SUM(AF134:AF139)</f>
        <v>1</v>
      </c>
      <c r="AG140" s="59">
        <f t="shared" ref="AG140" si="320">SUM(AG134:AG139)</f>
        <v>75109</v>
      </c>
      <c r="AJ140" s="56" t="s">
        <v>61</v>
      </c>
      <c r="AK140" s="57"/>
      <c r="AL140" s="58"/>
      <c r="AM140" s="59">
        <f>SUM(AM134:AM139)</f>
        <v>0</v>
      </c>
      <c r="AN140" s="59">
        <f t="shared" ref="AN140" si="321">SUM(AN134:AN139)</f>
        <v>0</v>
      </c>
      <c r="AO140" s="59">
        <f t="shared" ref="AO140" si="322">SUM(AO134:AO139)</f>
        <v>0</v>
      </c>
      <c r="AP140" s="59">
        <f t="shared" ref="AP140" si="323">SUM(AP134:AP139)</f>
        <v>0</v>
      </c>
      <c r="AQ140" s="59">
        <f t="shared" ref="AQ140" si="324">SUM(AQ134:AQ139)</f>
        <v>0</v>
      </c>
      <c r="AR140" s="59">
        <f t="shared" ref="AR140" si="325">SUM(AR134:AR139)</f>
        <v>0</v>
      </c>
      <c r="AS140" s="59">
        <f t="shared" ref="AS140" si="326">SUM(AS134:AS139)</f>
        <v>0</v>
      </c>
      <c r="AT140" s="59">
        <f t="shared" ref="AT140" si="327">SUM(AT134:AT139)</f>
        <v>0</v>
      </c>
      <c r="AU140" s="59">
        <f t="shared" ref="AU140" si="328">SUM(AU134:AU139)</f>
        <v>0</v>
      </c>
      <c r="AV140" s="59">
        <f t="shared" ref="AV140" si="329">SUM(AV134:AV139)</f>
        <v>0</v>
      </c>
      <c r="AW140" s="59">
        <f t="shared" ref="AW140" si="330">SUM(AW134:AW139)</f>
        <v>0</v>
      </c>
      <c r="AX140" s="59">
        <f t="shared" ref="AX140" si="331">SUM(AX134:AX139)</f>
        <v>0</v>
      </c>
      <c r="BA140" s="56" t="s">
        <v>61</v>
      </c>
      <c r="BB140" s="57"/>
      <c r="BC140" s="58"/>
      <c r="BD140" s="52">
        <f t="shared" si="228"/>
        <v>1</v>
      </c>
      <c r="BE140" s="52">
        <f t="shared" si="229"/>
        <v>75109</v>
      </c>
      <c r="BF140" s="52">
        <f t="shared" si="230"/>
        <v>0</v>
      </c>
      <c r="BG140" s="52">
        <f t="shared" si="231"/>
        <v>0</v>
      </c>
      <c r="BH140" s="52">
        <f t="shared" si="232"/>
        <v>0</v>
      </c>
      <c r="BI140" s="52">
        <f t="shared" si="233"/>
        <v>0</v>
      </c>
      <c r="BJ140" s="52">
        <f t="shared" si="234"/>
        <v>0</v>
      </c>
      <c r="BK140" s="52">
        <f t="shared" si="235"/>
        <v>0</v>
      </c>
      <c r="BL140" s="52">
        <f t="shared" si="236"/>
        <v>0</v>
      </c>
      <c r="BM140" s="52">
        <f t="shared" si="237"/>
        <v>0</v>
      </c>
      <c r="BN140" s="10">
        <f t="shared" si="238"/>
        <v>1</v>
      </c>
      <c r="BO140" s="10">
        <f t="shared" si="239"/>
        <v>75109</v>
      </c>
    </row>
    <row r="141" s="41" customFormat="1" customHeight="1" spans="2:67">
      <c r="B141" s="10" t="s">
        <v>1024</v>
      </c>
      <c r="C141" s="10"/>
      <c r="D141" s="34">
        <v>2016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S141" s="10" t="s">
        <v>1024</v>
      </c>
      <c r="T141" s="10"/>
      <c r="U141" s="34">
        <v>2016</v>
      </c>
      <c r="V141" s="34">
        <f>V103+V111+V119+V126+V134</f>
        <v>0</v>
      </c>
      <c r="W141" s="34">
        <f t="shared" ref="W141:AE141" si="332">W103+W111+W119+W126+W134</f>
        <v>0</v>
      </c>
      <c r="X141" s="34">
        <f t="shared" si="332"/>
        <v>0</v>
      </c>
      <c r="Y141" s="34">
        <f t="shared" si="332"/>
        <v>0</v>
      </c>
      <c r="Z141" s="34">
        <f t="shared" si="332"/>
        <v>0</v>
      </c>
      <c r="AA141" s="34">
        <f t="shared" si="332"/>
        <v>0</v>
      </c>
      <c r="AB141" s="34">
        <f t="shared" si="332"/>
        <v>0</v>
      </c>
      <c r="AC141" s="34">
        <f t="shared" si="332"/>
        <v>0</v>
      </c>
      <c r="AD141" s="34">
        <f t="shared" si="332"/>
        <v>0</v>
      </c>
      <c r="AE141" s="34">
        <f t="shared" si="332"/>
        <v>0</v>
      </c>
      <c r="AF141" s="10">
        <f t="shared" si="224"/>
        <v>0</v>
      </c>
      <c r="AG141" s="10">
        <f t="shared" si="225"/>
        <v>0</v>
      </c>
      <c r="AJ141" s="10" t="s">
        <v>1024</v>
      </c>
      <c r="AK141" s="10"/>
      <c r="AL141" s="34">
        <v>2016</v>
      </c>
      <c r="AM141" s="10">
        <f>AM103+AM111+AM119+AM126+AM134</f>
        <v>0</v>
      </c>
      <c r="AN141" s="10">
        <f t="shared" ref="AN141:AV141" si="333">AN103+AN111+AN119+AN126+AN134</f>
        <v>0</v>
      </c>
      <c r="AO141" s="10">
        <f t="shared" si="333"/>
        <v>0</v>
      </c>
      <c r="AP141" s="10">
        <f t="shared" si="333"/>
        <v>0</v>
      </c>
      <c r="AQ141" s="10">
        <f t="shared" si="333"/>
        <v>0</v>
      </c>
      <c r="AR141" s="10">
        <f t="shared" si="333"/>
        <v>0</v>
      </c>
      <c r="AS141" s="10">
        <f t="shared" si="333"/>
        <v>0</v>
      </c>
      <c r="AT141" s="10">
        <f t="shared" si="333"/>
        <v>0</v>
      </c>
      <c r="AU141" s="10">
        <f t="shared" si="333"/>
        <v>0</v>
      </c>
      <c r="AV141" s="10">
        <f t="shared" si="333"/>
        <v>0</v>
      </c>
      <c r="AW141" s="10">
        <f t="shared" ref="AW141:AW145" si="334">AM141+AO141+AQ141+AS141+AU141</f>
        <v>0</v>
      </c>
      <c r="AX141" s="10">
        <f t="shared" ref="AX141:AX145" si="335">AN141+AP141+AR141+AT141+AV141</f>
        <v>0</v>
      </c>
      <c r="BA141" s="10" t="s">
        <v>1024</v>
      </c>
      <c r="BB141" s="10"/>
      <c r="BC141" s="34">
        <v>2016</v>
      </c>
      <c r="BD141" s="52">
        <f t="shared" si="228"/>
        <v>0</v>
      </c>
      <c r="BE141" s="52">
        <f t="shared" si="229"/>
        <v>0</v>
      </c>
      <c r="BF141" s="52">
        <f t="shared" si="230"/>
        <v>0</v>
      </c>
      <c r="BG141" s="52">
        <f t="shared" si="231"/>
        <v>0</v>
      </c>
      <c r="BH141" s="52">
        <f t="shared" si="232"/>
        <v>0</v>
      </c>
      <c r="BI141" s="52">
        <f t="shared" si="233"/>
        <v>0</v>
      </c>
      <c r="BJ141" s="52">
        <f t="shared" si="234"/>
        <v>0</v>
      </c>
      <c r="BK141" s="52">
        <f t="shared" si="235"/>
        <v>0</v>
      </c>
      <c r="BL141" s="52">
        <f t="shared" si="236"/>
        <v>0</v>
      </c>
      <c r="BM141" s="52">
        <f t="shared" si="237"/>
        <v>0</v>
      </c>
      <c r="BN141" s="10">
        <f t="shared" si="238"/>
        <v>0</v>
      </c>
      <c r="BO141" s="10">
        <f t="shared" si="239"/>
        <v>0</v>
      </c>
    </row>
    <row r="142" s="41" customFormat="1" customHeight="1" spans="2:67">
      <c r="B142" s="10"/>
      <c r="C142" s="10"/>
      <c r="D142" s="34">
        <v>2017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S142" s="10"/>
      <c r="T142" s="10"/>
      <c r="U142" s="34">
        <v>2017</v>
      </c>
      <c r="V142" s="34">
        <f t="shared" ref="V142:AE142" si="336">V104+V112+V120+V127+V135</f>
        <v>0</v>
      </c>
      <c r="W142" s="34">
        <f t="shared" si="336"/>
        <v>0</v>
      </c>
      <c r="X142" s="34">
        <f t="shared" si="336"/>
        <v>0</v>
      </c>
      <c r="Y142" s="34">
        <f t="shared" si="336"/>
        <v>0</v>
      </c>
      <c r="Z142" s="34">
        <f t="shared" si="336"/>
        <v>0</v>
      </c>
      <c r="AA142" s="34">
        <f t="shared" si="336"/>
        <v>0</v>
      </c>
      <c r="AB142" s="34">
        <f t="shared" si="336"/>
        <v>0</v>
      </c>
      <c r="AC142" s="34">
        <f t="shared" si="336"/>
        <v>0</v>
      </c>
      <c r="AD142" s="34">
        <f t="shared" si="336"/>
        <v>0</v>
      </c>
      <c r="AE142" s="34">
        <f t="shared" si="336"/>
        <v>0</v>
      </c>
      <c r="AF142" s="10">
        <f t="shared" ref="AF142:AF146" si="337">V142+X142+Z142+AB142+AD142</f>
        <v>0</v>
      </c>
      <c r="AG142" s="10">
        <f t="shared" ref="AG142:AG146" si="338">W142+Y142+AA142+AC142+AE142</f>
        <v>0</v>
      </c>
      <c r="AJ142" s="10"/>
      <c r="AK142" s="10"/>
      <c r="AL142" s="34">
        <v>2017</v>
      </c>
      <c r="AM142" s="10">
        <f t="shared" ref="AM142:AV142" si="339">AM104+AM112+AM120+AM127+AM135</f>
        <v>0</v>
      </c>
      <c r="AN142" s="10">
        <f t="shared" si="339"/>
        <v>0</v>
      </c>
      <c r="AO142" s="10">
        <f t="shared" si="339"/>
        <v>0</v>
      </c>
      <c r="AP142" s="10">
        <f t="shared" si="339"/>
        <v>0</v>
      </c>
      <c r="AQ142" s="10">
        <f t="shared" si="339"/>
        <v>0</v>
      </c>
      <c r="AR142" s="10">
        <f t="shared" si="339"/>
        <v>0</v>
      </c>
      <c r="AS142" s="10">
        <f t="shared" si="339"/>
        <v>0</v>
      </c>
      <c r="AT142" s="10">
        <f t="shared" si="339"/>
        <v>0</v>
      </c>
      <c r="AU142" s="10">
        <f t="shared" si="339"/>
        <v>0</v>
      </c>
      <c r="AV142" s="10">
        <f t="shared" si="339"/>
        <v>0</v>
      </c>
      <c r="AW142" s="10">
        <f t="shared" si="334"/>
        <v>0</v>
      </c>
      <c r="AX142" s="10">
        <f t="shared" si="335"/>
        <v>0</v>
      </c>
      <c r="BA142" s="10"/>
      <c r="BB142" s="10"/>
      <c r="BC142" s="34">
        <v>2017</v>
      </c>
      <c r="BD142" s="52">
        <f t="shared" si="228"/>
        <v>0</v>
      </c>
      <c r="BE142" s="52">
        <f t="shared" si="229"/>
        <v>0</v>
      </c>
      <c r="BF142" s="52">
        <f t="shared" si="230"/>
        <v>0</v>
      </c>
      <c r="BG142" s="52">
        <f t="shared" si="231"/>
        <v>0</v>
      </c>
      <c r="BH142" s="52">
        <f t="shared" si="232"/>
        <v>0</v>
      </c>
      <c r="BI142" s="52">
        <f t="shared" si="233"/>
        <v>0</v>
      </c>
      <c r="BJ142" s="52">
        <f t="shared" si="234"/>
        <v>0</v>
      </c>
      <c r="BK142" s="52">
        <f t="shared" si="235"/>
        <v>0</v>
      </c>
      <c r="BL142" s="52">
        <f t="shared" si="236"/>
        <v>0</v>
      </c>
      <c r="BM142" s="52">
        <f t="shared" si="237"/>
        <v>0</v>
      </c>
      <c r="BN142" s="10">
        <f t="shared" si="238"/>
        <v>0</v>
      </c>
      <c r="BO142" s="10">
        <f t="shared" si="239"/>
        <v>0</v>
      </c>
    </row>
    <row r="143" s="41" customFormat="1" customHeight="1" spans="2:67">
      <c r="B143" s="10"/>
      <c r="C143" s="10"/>
      <c r="D143" s="34">
        <v>2018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S143" s="10"/>
      <c r="T143" s="10"/>
      <c r="U143" s="34">
        <v>2018</v>
      </c>
      <c r="V143" s="34">
        <f t="shared" ref="V143:AE143" si="340">V105+V113+V121+V128+V136</f>
        <v>0</v>
      </c>
      <c r="W143" s="34">
        <f t="shared" si="340"/>
        <v>0</v>
      </c>
      <c r="X143" s="34">
        <f t="shared" si="340"/>
        <v>0</v>
      </c>
      <c r="Y143" s="34">
        <f t="shared" si="340"/>
        <v>0</v>
      </c>
      <c r="Z143" s="34">
        <f t="shared" si="340"/>
        <v>0</v>
      </c>
      <c r="AA143" s="34">
        <f t="shared" si="340"/>
        <v>0</v>
      </c>
      <c r="AB143" s="34">
        <f t="shared" si="340"/>
        <v>0</v>
      </c>
      <c r="AC143" s="34">
        <f t="shared" si="340"/>
        <v>0</v>
      </c>
      <c r="AD143" s="34">
        <f t="shared" si="340"/>
        <v>0</v>
      </c>
      <c r="AE143" s="34">
        <f t="shared" si="340"/>
        <v>0</v>
      </c>
      <c r="AF143" s="10">
        <f t="shared" si="337"/>
        <v>0</v>
      </c>
      <c r="AG143" s="10">
        <f t="shared" si="338"/>
        <v>0</v>
      </c>
      <c r="AJ143" s="10"/>
      <c r="AK143" s="10"/>
      <c r="AL143" s="34">
        <v>2018</v>
      </c>
      <c r="AM143" s="10">
        <f t="shared" ref="AM143:AV143" si="341">AM105+AM113+AM121+AM128+AM136</f>
        <v>0</v>
      </c>
      <c r="AN143" s="10">
        <f t="shared" si="341"/>
        <v>0</v>
      </c>
      <c r="AO143" s="10">
        <f t="shared" si="341"/>
        <v>0</v>
      </c>
      <c r="AP143" s="10">
        <f t="shared" si="341"/>
        <v>0</v>
      </c>
      <c r="AQ143" s="10">
        <f t="shared" si="341"/>
        <v>0</v>
      </c>
      <c r="AR143" s="10">
        <f t="shared" si="341"/>
        <v>0</v>
      </c>
      <c r="AS143" s="10">
        <f t="shared" si="341"/>
        <v>0</v>
      </c>
      <c r="AT143" s="10">
        <f t="shared" si="341"/>
        <v>0</v>
      </c>
      <c r="AU143" s="10">
        <f t="shared" si="341"/>
        <v>0</v>
      </c>
      <c r="AV143" s="10">
        <f t="shared" si="341"/>
        <v>0</v>
      </c>
      <c r="AW143" s="10">
        <f t="shared" si="334"/>
        <v>0</v>
      </c>
      <c r="AX143" s="10">
        <f t="shared" si="335"/>
        <v>0</v>
      </c>
      <c r="BA143" s="10"/>
      <c r="BB143" s="10"/>
      <c r="BC143" s="34">
        <v>2018</v>
      </c>
      <c r="BD143" s="52">
        <f t="shared" si="228"/>
        <v>0</v>
      </c>
      <c r="BE143" s="52">
        <f t="shared" si="229"/>
        <v>0</v>
      </c>
      <c r="BF143" s="52">
        <f t="shared" si="230"/>
        <v>0</v>
      </c>
      <c r="BG143" s="52">
        <f t="shared" si="231"/>
        <v>0</v>
      </c>
      <c r="BH143" s="52">
        <f t="shared" si="232"/>
        <v>0</v>
      </c>
      <c r="BI143" s="52">
        <f t="shared" si="233"/>
        <v>0</v>
      </c>
      <c r="BJ143" s="52">
        <f t="shared" si="234"/>
        <v>0</v>
      </c>
      <c r="BK143" s="52">
        <f t="shared" si="235"/>
        <v>0</v>
      </c>
      <c r="BL143" s="52">
        <f t="shared" si="236"/>
        <v>0</v>
      </c>
      <c r="BM143" s="52">
        <f t="shared" si="237"/>
        <v>0</v>
      </c>
      <c r="BN143" s="10">
        <f t="shared" si="238"/>
        <v>0</v>
      </c>
      <c r="BO143" s="10">
        <f t="shared" si="239"/>
        <v>0</v>
      </c>
    </row>
    <row r="144" s="41" customFormat="1" customHeight="1" spans="2:67">
      <c r="B144" s="10"/>
      <c r="C144" s="10"/>
      <c r="D144" s="34">
        <v>2019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S144" s="10"/>
      <c r="T144" s="10"/>
      <c r="U144" s="34">
        <v>2019</v>
      </c>
      <c r="V144" s="34">
        <f t="shared" ref="V144:AE144" si="342">V106+V114+V122+V129+V137</f>
        <v>0</v>
      </c>
      <c r="W144" s="34">
        <f t="shared" si="342"/>
        <v>0</v>
      </c>
      <c r="X144" s="34">
        <f t="shared" si="342"/>
        <v>0</v>
      </c>
      <c r="Y144" s="34">
        <f t="shared" si="342"/>
        <v>0</v>
      </c>
      <c r="Z144" s="34">
        <f t="shared" si="342"/>
        <v>0</v>
      </c>
      <c r="AA144" s="34">
        <f t="shared" si="342"/>
        <v>0</v>
      </c>
      <c r="AB144" s="34">
        <f t="shared" si="342"/>
        <v>0</v>
      </c>
      <c r="AC144" s="34">
        <f t="shared" si="342"/>
        <v>0</v>
      </c>
      <c r="AD144" s="34">
        <f t="shared" si="342"/>
        <v>0</v>
      </c>
      <c r="AE144" s="34">
        <f t="shared" si="342"/>
        <v>0</v>
      </c>
      <c r="AF144" s="10">
        <f t="shared" si="337"/>
        <v>0</v>
      </c>
      <c r="AG144" s="10">
        <f t="shared" si="338"/>
        <v>0</v>
      </c>
      <c r="AJ144" s="10"/>
      <c r="AK144" s="10"/>
      <c r="AL144" s="34">
        <v>2019</v>
      </c>
      <c r="AM144" s="10">
        <f t="shared" ref="AM144:AV144" si="343">AM106+AM114+AM122+AM129+AM137</f>
        <v>0</v>
      </c>
      <c r="AN144" s="10">
        <f t="shared" si="343"/>
        <v>0</v>
      </c>
      <c r="AO144" s="10">
        <f t="shared" si="343"/>
        <v>0</v>
      </c>
      <c r="AP144" s="10">
        <f t="shared" si="343"/>
        <v>0</v>
      </c>
      <c r="AQ144" s="10">
        <f t="shared" si="343"/>
        <v>0</v>
      </c>
      <c r="AR144" s="10">
        <f t="shared" si="343"/>
        <v>0</v>
      </c>
      <c r="AS144" s="10">
        <f t="shared" si="343"/>
        <v>0</v>
      </c>
      <c r="AT144" s="10">
        <f t="shared" si="343"/>
        <v>0</v>
      </c>
      <c r="AU144" s="10">
        <f t="shared" si="343"/>
        <v>0</v>
      </c>
      <c r="AV144" s="10">
        <f t="shared" si="343"/>
        <v>0</v>
      </c>
      <c r="AW144" s="10">
        <f t="shared" si="334"/>
        <v>0</v>
      </c>
      <c r="AX144" s="10">
        <f t="shared" si="335"/>
        <v>0</v>
      </c>
      <c r="BA144" s="10"/>
      <c r="BB144" s="10"/>
      <c r="BC144" s="34">
        <v>2019</v>
      </c>
      <c r="BD144" s="52">
        <f t="shared" si="228"/>
        <v>0</v>
      </c>
      <c r="BE144" s="52">
        <f t="shared" si="229"/>
        <v>0</v>
      </c>
      <c r="BF144" s="52">
        <f t="shared" si="230"/>
        <v>0</v>
      </c>
      <c r="BG144" s="52">
        <f t="shared" si="231"/>
        <v>0</v>
      </c>
      <c r="BH144" s="52">
        <f t="shared" si="232"/>
        <v>0</v>
      </c>
      <c r="BI144" s="52">
        <f t="shared" si="233"/>
        <v>0</v>
      </c>
      <c r="BJ144" s="52">
        <f t="shared" si="234"/>
        <v>0</v>
      </c>
      <c r="BK144" s="52">
        <f t="shared" si="235"/>
        <v>0</v>
      </c>
      <c r="BL144" s="52">
        <f t="shared" si="236"/>
        <v>0</v>
      </c>
      <c r="BM144" s="52">
        <f t="shared" si="237"/>
        <v>0</v>
      </c>
      <c r="BN144" s="10">
        <f t="shared" si="238"/>
        <v>0</v>
      </c>
      <c r="BO144" s="10">
        <f t="shared" si="239"/>
        <v>0</v>
      </c>
    </row>
    <row r="145" ht="18.75" spans="2:67">
      <c r="B145" s="10"/>
      <c r="C145" s="10"/>
      <c r="D145" s="34">
        <v>2020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S145" s="10"/>
      <c r="T145" s="10"/>
      <c r="U145" s="34">
        <v>2020</v>
      </c>
      <c r="V145" s="34">
        <f t="shared" ref="V145:AE145" si="344">V107+V115+V123+V130+V138</f>
        <v>0</v>
      </c>
      <c r="W145" s="34">
        <f t="shared" si="344"/>
        <v>0</v>
      </c>
      <c r="X145" s="34">
        <f t="shared" si="344"/>
        <v>0</v>
      </c>
      <c r="Y145" s="34">
        <f t="shared" si="344"/>
        <v>0</v>
      </c>
      <c r="Z145" s="34">
        <f t="shared" si="344"/>
        <v>0</v>
      </c>
      <c r="AA145" s="34">
        <f t="shared" si="344"/>
        <v>0</v>
      </c>
      <c r="AB145" s="34">
        <f t="shared" si="344"/>
        <v>0</v>
      </c>
      <c r="AC145" s="34">
        <f t="shared" si="344"/>
        <v>0</v>
      </c>
      <c r="AD145" s="34">
        <f t="shared" si="344"/>
        <v>0</v>
      </c>
      <c r="AE145" s="34">
        <f t="shared" si="344"/>
        <v>0</v>
      </c>
      <c r="AF145" s="10">
        <f t="shared" si="337"/>
        <v>0</v>
      </c>
      <c r="AG145" s="10">
        <f t="shared" si="338"/>
        <v>0</v>
      </c>
      <c r="AJ145" s="10"/>
      <c r="AK145" s="10"/>
      <c r="AL145" s="34">
        <v>2020</v>
      </c>
      <c r="AM145" s="10">
        <f t="shared" ref="AM145:AV145" si="345">AM107+AM115+AM123+AM130+AM138</f>
        <v>0</v>
      </c>
      <c r="AN145" s="10">
        <f t="shared" si="345"/>
        <v>0</v>
      </c>
      <c r="AO145" s="10">
        <f t="shared" si="345"/>
        <v>0</v>
      </c>
      <c r="AP145" s="10">
        <f t="shared" si="345"/>
        <v>0</v>
      </c>
      <c r="AQ145" s="10">
        <f t="shared" si="345"/>
        <v>0</v>
      </c>
      <c r="AR145" s="10">
        <f t="shared" si="345"/>
        <v>0</v>
      </c>
      <c r="AS145" s="10">
        <f t="shared" si="345"/>
        <v>0</v>
      </c>
      <c r="AT145" s="10">
        <f t="shared" si="345"/>
        <v>0</v>
      </c>
      <c r="AU145" s="10">
        <f t="shared" si="345"/>
        <v>0</v>
      </c>
      <c r="AV145" s="10">
        <f t="shared" si="345"/>
        <v>0</v>
      </c>
      <c r="AW145" s="10">
        <f t="shared" si="334"/>
        <v>0</v>
      </c>
      <c r="AX145" s="10">
        <f t="shared" si="335"/>
        <v>0</v>
      </c>
      <c r="BA145" s="10"/>
      <c r="BB145" s="10"/>
      <c r="BC145" s="34">
        <v>2020</v>
      </c>
      <c r="BD145" s="52">
        <f t="shared" si="228"/>
        <v>0</v>
      </c>
      <c r="BE145" s="52">
        <f t="shared" si="229"/>
        <v>0</v>
      </c>
      <c r="BF145" s="52">
        <f t="shared" si="230"/>
        <v>0</v>
      </c>
      <c r="BG145" s="52">
        <f t="shared" si="231"/>
        <v>0</v>
      </c>
      <c r="BH145" s="52">
        <f t="shared" si="232"/>
        <v>0</v>
      </c>
      <c r="BI145" s="52">
        <f t="shared" si="233"/>
        <v>0</v>
      </c>
      <c r="BJ145" s="52">
        <f t="shared" si="234"/>
        <v>0</v>
      </c>
      <c r="BK145" s="52">
        <f t="shared" si="235"/>
        <v>0</v>
      </c>
      <c r="BL145" s="52">
        <f t="shared" si="236"/>
        <v>0</v>
      </c>
      <c r="BM145" s="52">
        <f t="shared" si="237"/>
        <v>0</v>
      </c>
      <c r="BN145" s="10">
        <f t="shared" si="238"/>
        <v>0</v>
      </c>
      <c r="BO145" s="10">
        <f t="shared" si="239"/>
        <v>0</v>
      </c>
    </row>
    <row r="146" ht="18.75" spans="2:67">
      <c r="B146" s="10"/>
      <c r="C146" s="10"/>
      <c r="D146" s="34">
        <v>2021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S146" s="10"/>
      <c r="T146" s="10"/>
      <c r="U146" s="34">
        <v>2021</v>
      </c>
      <c r="V146" s="34">
        <f t="shared" ref="V146:AE146" si="346">V108+V116+V124+V131+V139</f>
        <v>3</v>
      </c>
      <c r="W146" s="34">
        <f t="shared" si="346"/>
        <v>126725</v>
      </c>
      <c r="X146" s="34">
        <f t="shared" si="346"/>
        <v>0</v>
      </c>
      <c r="Y146" s="34">
        <f t="shared" si="346"/>
        <v>0</v>
      </c>
      <c r="Z146" s="34">
        <f t="shared" si="346"/>
        <v>0</v>
      </c>
      <c r="AA146" s="34">
        <f t="shared" si="346"/>
        <v>0</v>
      </c>
      <c r="AB146" s="34">
        <f t="shared" si="346"/>
        <v>0</v>
      </c>
      <c r="AC146" s="34">
        <f t="shared" si="346"/>
        <v>0</v>
      </c>
      <c r="AD146" s="34">
        <f t="shared" si="346"/>
        <v>0</v>
      </c>
      <c r="AE146" s="34">
        <f t="shared" si="346"/>
        <v>0</v>
      </c>
      <c r="AF146" s="10">
        <f t="shared" si="337"/>
        <v>3</v>
      </c>
      <c r="AG146" s="10">
        <f t="shared" si="338"/>
        <v>126725</v>
      </c>
      <c r="AJ146" s="10"/>
      <c r="AK146" s="10"/>
      <c r="AL146" s="34">
        <v>2021</v>
      </c>
      <c r="AM146" s="10">
        <f t="shared" ref="AM146:AV146" si="347">AM108+AM116+AM124+AM131+AM139</f>
        <v>0</v>
      </c>
      <c r="AN146" s="10">
        <f t="shared" si="347"/>
        <v>0</v>
      </c>
      <c r="AO146" s="10">
        <f t="shared" si="347"/>
        <v>0</v>
      </c>
      <c r="AP146" s="10">
        <f t="shared" si="347"/>
        <v>0</v>
      </c>
      <c r="AQ146" s="10">
        <f t="shared" si="347"/>
        <v>0</v>
      </c>
      <c r="AR146" s="10">
        <f t="shared" si="347"/>
        <v>0</v>
      </c>
      <c r="AS146" s="10">
        <f t="shared" si="347"/>
        <v>0</v>
      </c>
      <c r="AT146" s="10">
        <f t="shared" si="347"/>
        <v>0</v>
      </c>
      <c r="AU146" s="10">
        <f t="shared" si="347"/>
        <v>0</v>
      </c>
      <c r="AV146" s="10">
        <f t="shared" si="347"/>
        <v>0</v>
      </c>
      <c r="AW146" s="10">
        <f t="shared" ref="AW146" si="348">AM146+AO146+AQ146+AS146+AU146</f>
        <v>0</v>
      </c>
      <c r="AX146" s="10">
        <f t="shared" ref="AX146" si="349">AN146+AP146+AR146+AT146+AV146</f>
        <v>0</v>
      </c>
      <c r="BA146" s="10"/>
      <c r="BB146" s="10"/>
      <c r="BC146" s="34">
        <v>2021</v>
      </c>
      <c r="BD146" s="52">
        <f t="shared" si="228"/>
        <v>3</v>
      </c>
      <c r="BE146" s="52">
        <f t="shared" si="229"/>
        <v>126725</v>
      </c>
      <c r="BF146" s="52">
        <f t="shared" si="230"/>
        <v>0</v>
      </c>
      <c r="BG146" s="52">
        <f t="shared" si="231"/>
        <v>0</v>
      </c>
      <c r="BH146" s="52">
        <f t="shared" si="232"/>
        <v>0</v>
      </c>
      <c r="BI146" s="52">
        <f t="shared" si="233"/>
        <v>0</v>
      </c>
      <c r="BJ146" s="52">
        <f t="shared" si="234"/>
        <v>0</v>
      </c>
      <c r="BK146" s="52">
        <f t="shared" si="235"/>
        <v>0</v>
      </c>
      <c r="BL146" s="52">
        <f t="shared" si="236"/>
        <v>0</v>
      </c>
      <c r="BM146" s="52">
        <f t="shared" si="237"/>
        <v>0</v>
      </c>
      <c r="BN146" s="10">
        <f t="shared" si="238"/>
        <v>3</v>
      </c>
      <c r="BO146" s="10">
        <f t="shared" si="239"/>
        <v>126725</v>
      </c>
    </row>
    <row r="147" ht="18.75" spans="2:67">
      <c r="B147" s="48"/>
      <c r="C147" s="60"/>
      <c r="D147" s="53"/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S147" s="48"/>
      <c r="T147" s="60"/>
      <c r="U147" s="53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10"/>
      <c r="AG147" s="10"/>
      <c r="AJ147" s="48"/>
      <c r="AK147" s="60"/>
      <c r="AL147" s="53">
        <v>2022</v>
      </c>
      <c r="AM147" s="10">
        <f>AM132</f>
        <v>0</v>
      </c>
      <c r="AN147" s="10">
        <f t="shared" ref="AN147:AX147" si="350">AN132</f>
        <v>0</v>
      </c>
      <c r="AO147" s="10">
        <f t="shared" si="350"/>
        <v>0</v>
      </c>
      <c r="AP147" s="10">
        <f t="shared" si="350"/>
        <v>0</v>
      </c>
      <c r="AQ147" s="10">
        <f t="shared" si="350"/>
        <v>0</v>
      </c>
      <c r="AR147" s="10">
        <f t="shared" si="350"/>
        <v>0</v>
      </c>
      <c r="AS147" s="10">
        <f t="shared" si="350"/>
        <v>0</v>
      </c>
      <c r="AT147" s="10">
        <f t="shared" si="350"/>
        <v>0</v>
      </c>
      <c r="AU147" s="10">
        <f t="shared" si="350"/>
        <v>0</v>
      </c>
      <c r="AV147" s="10">
        <f t="shared" si="350"/>
        <v>0</v>
      </c>
      <c r="AW147" s="10">
        <f t="shared" si="350"/>
        <v>0</v>
      </c>
      <c r="AX147" s="10">
        <f t="shared" si="350"/>
        <v>0</v>
      </c>
      <c r="BA147" s="48"/>
      <c r="BB147" s="60"/>
      <c r="BC147" s="34">
        <v>2022</v>
      </c>
      <c r="BD147" s="52">
        <f t="shared" si="228"/>
        <v>0</v>
      </c>
      <c r="BE147" s="52">
        <f t="shared" si="229"/>
        <v>0</v>
      </c>
      <c r="BF147" s="52">
        <f t="shared" si="230"/>
        <v>0</v>
      </c>
      <c r="BG147" s="52">
        <f t="shared" si="231"/>
        <v>0</v>
      </c>
      <c r="BH147" s="52">
        <f t="shared" si="232"/>
        <v>0</v>
      </c>
      <c r="BI147" s="52">
        <f t="shared" si="233"/>
        <v>0</v>
      </c>
      <c r="BJ147" s="52">
        <f t="shared" si="234"/>
        <v>0</v>
      </c>
      <c r="BK147" s="52">
        <f t="shared" si="235"/>
        <v>0</v>
      </c>
      <c r="BL147" s="52">
        <f t="shared" si="236"/>
        <v>0</v>
      </c>
      <c r="BM147" s="52">
        <f t="shared" si="237"/>
        <v>0</v>
      </c>
      <c r="BN147" s="10">
        <f t="shared" si="238"/>
        <v>0</v>
      </c>
      <c r="BO147" s="10">
        <f t="shared" si="239"/>
        <v>0</v>
      </c>
    </row>
    <row r="148" customHeight="1" spans="2:67">
      <c r="B148" s="56" t="s">
        <v>61</v>
      </c>
      <c r="C148" s="57"/>
      <c r="D148" s="58"/>
      <c r="E148" s="59">
        <v>0</v>
      </c>
      <c r="F148" s="59">
        <v>0</v>
      </c>
      <c r="G148" s="59">
        <v>0</v>
      </c>
      <c r="H148" s="59">
        <v>0</v>
      </c>
      <c r="I148" s="59">
        <v>0</v>
      </c>
      <c r="J148" s="59">
        <v>0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59">
        <v>0</v>
      </c>
      <c r="S148" s="56" t="s">
        <v>61</v>
      </c>
      <c r="T148" s="57"/>
      <c r="U148" s="58"/>
      <c r="V148" s="59">
        <f>SUM(V141:V146)</f>
        <v>3</v>
      </c>
      <c r="W148" s="59">
        <f t="shared" ref="W148" si="351">SUM(W141:W146)</f>
        <v>126725</v>
      </c>
      <c r="X148" s="59">
        <f t="shared" ref="X148" si="352">SUM(X141:X146)</f>
        <v>0</v>
      </c>
      <c r="Y148" s="59">
        <f t="shared" ref="Y148" si="353">SUM(Y141:Y146)</f>
        <v>0</v>
      </c>
      <c r="Z148" s="59">
        <f t="shared" ref="Z148" si="354">SUM(Z141:Z146)</f>
        <v>0</v>
      </c>
      <c r="AA148" s="59">
        <f t="shared" ref="AA148" si="355">SUM(AA141:AA146)</f>
        <v>0</v>
      </c>
      <c r="AB148" s="59">
        <f t="shared" ref="AB148" si="356">SUM(AB141:AB146)</f>
        <v>0</v>
      </c>
      <c r="AC148" s="59">
        <f t="shared" ref="AC148" si="357">SUM(AC141:AC146)</f>
        <v>0</v>
      </c>
      <c r="AD148" s="59">
        <f t="shared" ref="AD148" si="358">SUM(AD141:AD146)</f>
        <v>0</v>
      </c>
      <c r="AE148" s="59">
        <f t="shared" ref="AE148" si="359">SUM(AE141:AE146)</f>
        <v>0</v>
      </c>
      <c r="AF148" s="59">
        <f t="shared" ref="AF148" si="360">SUM(AF141:AF146)</f>
        <v>3</v>
      </c>
      <c r="AG148" s="59">
        <f t="shared" ref="AG148" si="361">SUM(AG141:AG146)</f>
        <v>126725</v>
      </c>
      <c r="AJ148" s="56" t="s">
        <v>61</v>
      </c>
      <c r="AK148" s="57"/>
      <c r="AL148" s="58"/>
      <c r="AM148" s="61">
        <f>SUM(AM141:AM147)</f>
        <v>0</v>
      </c>
      <c r="AN148" s="61">
        <f t="shared" ref="AN148:AX148" si="362">SUM(AN141:AN147)</f>
        <v>0</v>
      </c>
      <c r="AO148" s="61">
        <f t="shared" si="362"/>
        <v>0</v>
      </c>
      <c r="AP148" s="61">
        <f t="shared" si="362"/>
        <v>0</v>
      </c>
      <c r="AQ148" s="61">
        <f t="shared" si="362"/>
        <v>0</v>
      </c>
      <c r="AR148" s="61">
        <f t="shared" si="362"/>
        <v>0</v>
      </c>
      <c r="AS148" s="61">
        <f t="shared" si="362"/>
        <v>0</v>
      </c>
      <c r="AT148" s="61">
        <f t="shared" si="362"/>
        <v>0</v>
      </c>
      <c r="AU148" s="61">
        <f t="shared" si="362"/>
        <v>0</v>
      </c>
      <c r="AV148" s="61">
        <f t="shared" si="362"/>
        <v>0</v>
      </c>
      <c r="AW148" s="61">
        <f t="shared" si="362"/>
        <v>0</v>
      </c>
      <c r="AX148" s="61">
        <f t="shared" si="362"/>
        <v>0</v>
      </c>
      <c r="BA148" s="56" t="s">
        <v>61</v>
      </c>
      <c r="BB148" s="57"/>
      <c r="BC148" s="58"/>
      <c r="BD148" s="52">
        <f t="shared" si="228"/>
        <v>3</v>
      </c>
      <c r="BE148" s="52">
        <f t="shared" si="229"/>
        <v>126725</v>
      </c>
      <c r="BF148" s="52">
        <f t="shared" si="230"/>
        <v>0</v>
      </c>
      <c r="BG148" s="52">
        <f t="shared" si="231"/>
        <v>0</v>
      </c>
      <c r="BH148" s="52">
        <f t="shared" si="232"/>
        <v>0</v>
      </c>
      <c r="BI148" s="52">
        <f t="shared" si="233"/>
        <v>0</v>
      </c>
      <c r="BJ148" s="52">
        <f t="shared" si="234"/>
        <v>0</v>
      </c>
      <c r="BK148" s="52">
        <f t="shared" si="235"/>
        <v>0</v>
      </c>
      <c r="BL148" s="52">
        <f t="shared" si="236"/>
        <v>0</v>
      </c>
      <c r="BM148" s="52">
        <f t="shared" si="237"/>
        <v>0</v>
      </c>
      <c r="BN148" s="10">
        <f t="shared" si="238"/>
        <v>3</v>
      </c>
      <c r="BO148" s="10">
        <f t="shared" si="239"/>
        <v>126725</v>
      </c>
    </row>
    <row r="149" customHeight="1" spans="2:67">
      <c r="B149" s="11"/>
      <c r="C149" s="36"/>
      <c r="D149" s="9"/>
      <c r="E149" s="10"/>
      <c r="F149" s="10"/>
      <c r="G149" s="10"/>
      <c r="H149" s="10"/>
      <c r="I149" s="48"/>
      <c r="J149" s="49"/>
      <c r="K149" s="48"/>
      <c r="L149" s="49"/>
      <c r="M149" s="48"/>
      <c r="N149" s="49"/>
      <c r="O149" s="10"/>
      <c r="P149" s="10"/>
      <c r="S149" s="11"/>
      <c r="T149" s="36"/>
      <c r="U149" s="9"/>
      <c r="V149" s="10"/>
      <c r="W149" s="10"/>
      <c r="X149" s="10"/>
      <c r="Y149" s="10"/>
      <c r="Z149" s="48"/>
      <c r="AA149" s="49"/>
      <c r="AB149" s="48"/>
      <c r="AC149" s="49"/>
      <c r="AD149" s="48"/>
      <c r="AE149" s="49"/>
      <c r="AF149" s="10"/>
      <c r="AG149" s="10"/>
      <c r="AJ149" s="11"/>
      <c r="AK149" s="36"/>
      <c r="AL149" s="9"/>
      <c r="AM149" s="10"/>
      <c r="AN149" s="10"/>
      <c r="AO149" s="10"/>
      <c r="AP149" s="10"/>
      <c r="AQ149" s="48"/>
      <c r="AR149" s="49"/>
      <c r="AS149" s="48"/>
      <c r="AT149" s="49"/>
      <c r="AU149" s="48"/>
      <c r="AV149" s="49"/>
      <c r="AW149" s="10"/>
      <c r="AX149" s="10"/>
      <c r="BA149" s="11"/>
      <c r="BB149" s="36"/>
      <c r="BC149" s="9"/>
      <c r="BD149" s="10"/>
      <c r="BE149" s="10"/>
      <c r="BF149" s="10"/>
      <c r="BG149" s="10"/>
      <c r="BH149" s="48"/>
      <c r="BI149" s="49"/>
      <c r="BJ149" s="48"/>
      <c r="BK149" s="49"/>
      <c r="BL149" s="48"/>
      <c r="BM149" s="49"/>
      <c r="BN149" s="10"/>
      <c r="BO149" s="10"/>
    </row>
    <row r="150" ht="21" spans="2:67">
      <c r="B150" s="452" t="s">
        <v>1028</v>
      </c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S150" s="452" t="s">
        <v>1028</v>
      </c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J150" s="452" t="s">
        <v>1028</v>
      </c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BA150" s="452" t="s">
        <v>1028</v>
      </c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</row>
    <row r="151" s="43" customFormat="1" ht="18.75" spans="2:67">
      <c r="B151" s="56" t="s">
        <v>389</v>
      </c>
      <c r="C151" s="58"/>
      <c r="D151" s="9"/>
      <c r="E151" s="34" t="s">
        <v>9</v>
      </c>
      <c r="F151" s="34"/>
      <c r="G151" s="50" t="s">
        <v>1023</v>
      </c>
      <c r="H151" s="51"/>
      <c r="I151" s="54" t="s">
        <v>23</v>
      </c>
      <c r="J151" s="75"/>
      <c r="K151" s="54" t="s">
        <v>30</v>
      </c>
      <c r="L151" s="75"/>
      <c r="M151" s="54" t="s">
        <v>35</v>
      </c>
      <c r="N151" s="75"/>
      <c r="O151" s="9" t="s">
        <v>61</v>
      </c>
      <c r="P151" s="9"/>
      <c r="S151" s="56" t="s">
        <v>389</v>
      </c>
      <c r="T151" s="58"/>
      <c r="U151" s="9"/>
      <c r="V151" s="34" t="s">
        <v>9</v>
      </c>
      <c r="W151" s="34"/>
      <c r="X151" s="50" t="s">
        <v>1023</v>
      </c>
      <c r="Y151" s="51"/>
      <c r="Z151" s="54" t="s">
        <v>23</v>
      </c>
      <c r="AA151" s="75"/>
      <c r="AB151" s="54" t="s">
        <v>30</v>
      </c>
      <c r="AC151" s="75"/>
      <c r="AD151" s="54" t="s">
        <v>35</v>
      </c>
      <c r="AE151" s="75"/>
      <c r="AF151" s="9" t="s">
        <v>61</v>
      </c>
      <c r="AG151" s="9"/>
      <c r="AJ151" s="56" t="s">
        <v>389</v>
      </c>
      <c r="AK151" s="58"/>
      <c r="AL151" s="9"/>
      <c r="AM151" s="34" t="s">
        <v>9</v>
      </c>
      <c r="AN151" s="34"/>
      <c r="AO151" s="50" t="s">
        <v>1023</v>
      </c>
      <c r="AP151" s="51"/>
      <c r="AQ151" s="54" t="s">
        <v>23</v>
      </c>
      <c r="AR151" s="75"/>
      <c r="AS151" s="54" t="s">
        <v>30</v>
      </c>
      <c r="AT151" s="75"/>
      <c r="AU151" s="54" t="s">
        <v>35</v>
      </c>
      <c r="AV151" s="75"/>
      <c r="AW151" s="9" t="s">
        <v>61</v>
      </c>
      <c r="AX151" s="9"/>
      <c r="BA151" s="56" t="s">
        <v>389</v>
      </c>
      <c r="BB151" s="58"/>
      <c r="BC151" s="9"/>
      <c r="BD151" s="34" t="s">
        <v>9</v>
      </c>
      <c r="BE151" s="34"/>
      <c r="BF151" s="50" t="s">
        <v>1023</v>
      </c>
      <c r="BG151" s="51"/>
      <c r="BH151" s="54" t="s">
        <v>23</v>
      </c>
      <c r="BI151" s="75"/>
      <c r="BJ151" s="54" t="s">
        <v>30</v>
      </c>
      <c r="BK151" s="75"/>
      <c r="BL151" s="54" t="s">
        <v>35</v>
      </c>
      <c r="BM151" s="75"/>
      <c r="BN151" s="9" t="s">
        <v>61</v>
      </c>
      <c r="BO151" s="9"/>
    </row>
    <row r="152" ht="18.75" spans="2:67">
      <c r="B152" s="52">
        <v>1</v>
      </c>
      <c r="C152" s="34" t="s">
        <v>638</v>
      </c>
      <c r="D152" s="53">
        <v>2016</v>
      </c>
      <c r="E152" s="13">
        <v>0</v>
      </c>
      <c r="F152" s="16">
        <v>0</v>
      </c>
      <c r="G152" s="13">
        <v>0</v>
      </c>
      <c r="H152" s="16">
        <v>0</v>
      </c>
      <c r="I152" s="13">
        <v>0</v>
      </c>
      <c r="J152" s="16">
        <v>0</v>
      </c>
      <c r="K152" s="13">
        <v>0</v>
      </c>
      <c r="L152" s="16">
        <v>0</v>
      </c>
      <c r="M152" s="16">
        <v>0</v>
      </c>
      <c r="N152" s="16">
        <v>0</v>
      </c>
      <c r="O152" s="10">
        <v>0</v>
      </c>
      <c r="P152" s="10">
        <v>0</v>
      </c>
      <c r="S152" s="52">
        <v>1</v>
      </c>
      <c r="T152" s="34" t="s">
        <v>638</v>
      </c>
      <c r="U152" s="53">
        <v>2016</v>
      </c>
      <c r="V152" s="13"/>
      <c r="W152" s="16"/>
      <c r="X152" s="13"/>
      <c r="Y152" s="16"/>
      <c r="Z152" s="13"/>
      <c r="AA152" s="16"/>
      <c r="AB152" s="13"/>
      <c r="AC152" s="16"/>
      <c r="AD152" s="16"/>
      <c r="AE152" s="16"/>
      <c r="AF152" s="22">
        <f t="shared" ref="AF152:AF190" si="363">V152+X152+Z152+AB152+AD152</f>
        <v>0</v>
      </c>
      <c r="AG152" s="22">
        <f t="shared" ref="AG152:AG190" si="364">W152+Y152+AA152+AC152+AE152</f>
        <v>0</v>
      </c>
      <c r="AJ152" s="52">
        <v>1</v>
      </c>
      <c r="AK152" s="34" t="s">
        <v>638</v>
      </c>
      <c r="AL152" s="53">
        <v>2016</v>
      </c>
      <c r="AM152" s="52">
        <v>0</v>
      </c>
      <c r="AN152" s="34">
        <v>0</v>
      </c>
      <c r="AO152" s="52">
        <v>0</v>
      </c>
      <c r="AP152" s="34">
        <v>0</v>
      </c>
      <c r="AQ152" s="52">
        <v>0</v>
      </c>
      <c r="AR152" s="34">
        <v>0</v>
      </c>
      <c r="AS152" s="52">
        <v>0</v>
      </c>
      <c r="AT152" s="34">
        <v>0</v>
      </c>
      <c r="AU152" s="52">
        <v>0</v>
      </c>
      <c r="AV152" s="34">
        <v>0</v>
      </c>
      <c r="AW152" s="10">
        <f t="shared" ref="AW152:AW157" si="365">AM152+AO152+AQ152+AS152+AU152</f>
        <v>0</v>
      </c>
      <c r="AX152" s="10">
        <f t="shared" ref="AX152:AX157" si="366">AN152+AP152+AR152+AT152+AV152</f>
        <v>0</v>
      </c>
      <c r="BA152" s="52">
        <v>1</v>
      </c>
      <c r="BB152" s="34" t="s">
        <v>638</v>
      </c>
      <c r="BC152" s="53">
        <v>2016</v>
      </c>
      <c r="BD152" s="52">
        <f t="shared" ref="BD152:BD197" si="367">E152+V152-AM152</f>
        <v>0</v>
      </c>
      <c r="BE152" s="52">
        <f t="shared" ref="BE152:BE197" si="368">F152+W152-AN152</f>
        <v>0</v>
      </c>
      <c r="BF152" s="52">
        <f t="shared" ref="BF152:BF197" si="369">G152+X152-AO152</f>
        <v>0</v>
      </c>
      <c r="BG152" s="52">
        <f t="shared" ref="BG152:BG197" si="370">H152+Y152-AP152</f>
        <v>0</v>
      </c>
      <c r="BH152" s="52">
        <f t="shared" ref="BH152:BH197" si="371">I152+Z152-AQ152</f>
        <v>0</v>
      </c>
      <c r="BI152" s="52">
        <f t="shared" ref="BI152:BI197" si="372">J152+AA152-AR152</f>
        <v>0</v>
      </c>
      <c r="BJ152" s="52">
        <f t="shared" ref="BJ152:BJ197" si="373">K152+AB152-AS152</f>
        <v>0</v>
      </c>
      <c r="BK152" s="52">
        <f t="shared" ref="BK152:BK197" si="374">L152+AC152-AT152</f>
        <v>0</v>
      </c>
      <c r="BL152" s="52">
        <f t="shared" ref="BL152:BL197" si="375">M152+AD152-AU152</f>
        <v>0</v>
      </c>
      <c r="BM152" s="52">
        <f t="shared" ref="BM152:BM197" si="376">N152+AE152-AV152</f>
        <v>0</v>
      </c>
      <c r="BN152" s="10">
        <f t="shared" ref="BN152:BN197" si="377">BD152+BF152+BH152+BJ152+BL152</f>
        <v>0</v>
      </c>
      <c r="BO152" s="10">
        <f t="shared" ref="BO152:BO197" si="378">BE152+BG152+BI152+BK152+BM152</f>
        <v>0</v>
      </c>
    </row>
    <row r="153" ht="18.75" spans="2:67">
      <c r="B153" s="52"/>
      <c r="C153" s="34"/>
      <c r="D153" s="53">
        <v>2017</v>
      </c>
      <c r="E153" s="13">
        <v>0</v>
      </c>
      <c r="F153" s="16">
        <v>0</v>
      </c>
      <c r="G153" s="13">
        <v>0</v>
      </c>
      <c r="H153" s="16">
        <v>0</v>
      </c>
      <c r="I153" s="13">
        <v>0</v>
      </c>
      <c r="J153" s="16">
        <v>0</v>
      </c>
      <c r="K153" s="13">
        <v>0</v>
      </c>
      <c r="L153" s="16">
        <v>0</v>
      </c>
      <c r="M153" s="16">
        <v>0</v>
      </c>
      <c r="N153" s="16">
        <v>0</v>
      </c>
      <c r="O153" s="10">
        <v>0</v>
      </c>
      <c r="P153" s="10">
        <v>0</v>
      </c>
      <c r="S153" s="52"/>
      <c r="T153" s="34"/>
      <c r="U153" s="53">
        <v>2017</v>
      </c>
      <c r="V153" s="34"/>
      <c r="W153" s="34"/>
      <c r="X153" s="52"/>
      <c r="Y153" s="34"/>
      <c r="Z153" s="52"/>
      <c r="AA153" s="34"/>
      <c r="AB153" s="52"/>
      <c r="AC153" s="34"/>
      <c r="AD153" s="34"/>
      <c r="AE153" s="52"/>
      <c r="AF153" s="22">
        <f t="shared" si="363"/>
        <v>0</v>
      </c>
      <c r="AG153" s="22">
        <f t="shared" si="364"/>
        <v>0</v>
      </c>
      <c r="AJ153" s="52"/>
      <c r="AK153" s="34"/>
      <c r="AL153" s="53">
        <v>2017</v>
      </c>
      <c r="AM153" s="52">
        <v>0</v>
      </c>
      <c r="AN153" s="34">
        <v>0</v>
      </c>
      <c r="AO153" s="52">
        <v>0</v>
      </c>
      <c r="AP153" s="34">
        <v>0</v>
      </c>
      <c r="AQ153" s="52">
        <v>0</v>
      </c>
      <c r="AR153" s="34">
        <v>0</v>
      </c>
      <c r="AS153" s="52">
        <v>0</v>
      </c>
      <c r="AT153" s="34">
        <v>0</v>
      </c>
      <c r="AU153" s="52">
        <v>0</v>
      </c>
      <c r="AV153" s="34">
        <v>0</v>
      </c>
      <c r="AW153" s="10">
        <f t="shared" si="365"/>
        <v>0</v>
      </c>
      <c r="AX153" s="10">
        <f t="shared" si="366"/>
        <v>0</v>
      </c>
      <c r="BA153" s="52"/>
      <c r="BB153" s="34"/>
      <c r="BC153" s="53">
        <v>2017</v>
      </c>
      <c r="BD153" s="52">
        <f t="shared" si="367"/>
        <v>0</v>
      </c>
      <c r="BE153" s="52">
        <f t="shared" si="368"/>
        <v>0</v>
      </c>
      <c r="BF153" s="52">
        <f t="shared" si="369"/>
        <v>0</v>
      </c>
      <c r="BG153" s="52">
        <f t="shared" si="370"/>
        <v>0</v>
      </c>
      <c r="BH153" s="52">
        <f t="shared" si="371"/>
        <v>0</v>
      </c>
      <c r="BI153" s="52">
        <f t="shared" si="372"/>
        <v>0</v>
      </c>
      <c r="BJ153" s="52">
        <f t="shared" si="373"/>
        <v>0</v>
      </c>
      <c r="BK153" s="52">
        <f t="shared" si="374"/>
        <v>0</v>
      </c>
      <c r="BL153" s="52">
        <f t="shared" si="375"/>
        <v>0</v>
      </c>
      <c r="BM153" s="52">
        <f t="shared" si="376"/>
        <v>0</v>
      </c>
      <c r="BN153" s="10">
        <f t="shared" si="377"/>
        <v>0</v>
      </c>
      <c r="BO153" s="10">
        <f t="shared" si="378"/>
        <v>0</v>
      </c>
    </row>
    <row r="154" ht="18.75" spans="2:67">
      <c r="B154" s="52"/>
      <c r="C154" s="34"/>
      <c r="D154" s="53">
        <v>2018</v>
      </c>
      <c r="E154" s="13">
        <v>0</v>
      </c>
      <c r="F154" s="16">
        <v>0</v>
      </c>
      <c r="G154" s="13">
        <v>0</v>
      </c>
      <c r="H154" s="16">
        <v>0</v>
      </c>
      <c r="I154" s="13">
        <v>0</v>
      </c>
      <c r="J154" s="16">
        <v>0</v>
      </c>
      <c r="K154" s="13">
        <v>0</v>
      </c>
      <c r="L154" s="16">
        <v>0</v>
      </c>
      <c r="M154" s="16">
        <v>0</v>
      </c>
      <c r="N154" s="16">
        <v>0</v>
      </c>
      <c r="O154" s="10">
        <v>0</v>
      </c>
      <c r="P154" s="10">
        <v>0</v>
      </c>
      <c r="S154" s="52"/>
      <c r="T154" s="34"/>
      <c r="U154" s="53">
        <v>2018</v>
      </c>
      <c r="V154" s="34"/>
      <c r="W154" s="34"/>
      <c r="X154" s="52"/>
      <c r="Y154" s="34"/>
      <c r="Z154" s="52"/>
      <c r="AA154" s="34"/>
      <c r="AB154" s="52"/>
      <c r="AC154" s="34"/>
      <c r="AD154" s="34"/>
      <c r="AE154" s="52"/>
      <c r="AF154" s="22">
        <f t="shared" si="363"/>
        <v>0</v>
      </c>
      <c r="AG154" s="22">
        <f t="shared" si="364"/>
        <v>0</v>
      </c>
      <c r="AJ154" s="52"/>
      <c r="AK154" s="34"/>
      <c r="AL154" s="53">
        <v>2018</v>
      </c>
      <c r="AM154" s="52">
        <v>0</v>
      </c>
      <c r="AN154" s="34">
        <v>0</v>
      </c>
      <c r="AO154" s="52">
        <v>0</v>
      </c>
      <c r="AP154" s="34">
        <v>0</v>
      </c>
      <c r="AQ154" s="52">
        <v>0</v>
      </c>
      <c r="AR154" s="34">
        <v>0</v>
      </c>
      <c r="AS154" s="52">
        <v>0</v>
      </c>
      <c r="AT154" s="34">
        <v>0</v>
      </c>
      <c r="AU154" s="52">
        <v>0</v>
      </c>
      <c r="AV154" s="34">
        <v>0</v>
      </c>
      <c r="AW154" s="10">
        <f t="shared" si="365"/>
        <v>0</v>
      </c>
      <c r="AX154" s="10">
        <f t="shared" si="366"/>
        <v>0</v>
      </c>
      <c r="BA154" s="52"/>
      <c r="BB154" s="34"/>
      <c r="BC154" s="53">
        <v>2018</v>
      </c>
      <c r="BD154" s="52">
        <f t="shared" si="367"/>
        <v>0</v>
      </c>
      <c r="BE154" s="52">
        <f t="shared" si="368"/>
        <v>0</v>
      </c>
      <c r="BF154" s="52">
        <f t="shared" si="369"/>
        <v>0</v>
      </c>
      <c r="BG154" s="52">
        <f t="shared" si="370"/>
        <v>0</v>
      </c>
      <c r="BH154" s="52">
        <f t="shared" si="371"/>
        <v>0</v>
      </c>
      <c r="BI154" s="52">
        <f t="shared" si="372"/>
        <v>0</v>
      </c>
      <c r="BJ154" s="52">
        <f t="shared" si="373"/>
        <v>0</v>
      </c>
      <c r="BK154" s="52">
        <f t="shared" si="374"/>
        <v>0</v>
      </c>
      <c r="BL154" s="52">
        <f t="shared" si="375"/>
        <v>0</v>
      </c>
      <c r="BM154" s="52">
        <f t="shared" si="376"/>
        <v>0</v>
      </c>
      <c r="BN154" s="10">
        <f t="shared" si="377"/>
        <v>0</v>
      </c>
      <c r="BO154" s="10">
        <f t="shared" si="378"/>
        <v>0</v>
      </c>
    </row>
    <row r="155" ht="18.75" spans="2:67">
      <c r="B155" s="52"/>
      <c r="C155" s="34"/>
      <c r="D155" s="53">
        <v>2019</v>
      </c>
      <c r="E155" s="13">
        <v>0</v>
      </c>
      <c r="F155" s="16">
        <v>0</v>
      </c>
      <c r="G155" s="13">
        <v>0</v>
      </c>
      <c r="H155" s="16">
        <v>0</v>
      </c>
      <c r="I155" s="13">
        <v>0</v>
      </c>
      <c r="J155" s="16">
        <v>0</v>
      </c>
      <c r="K155" s="13">
        <v>0</v>
      </c>
      <c r="L155" s="16">
        <v>0</v>
      </c>
      <c r="M155" s="16">
        <v>0</v>
      </c>
      <c r="N155" s="16">
        <v>0</v>
      </c>
      <c r="O155" s="10">
        <v>0</v>
      </c>
      <c r="P155" s="10">
        <v>0</v>
      </c>
      <c r="S155" s="52"/>
      <c r="T155" s="34"/>
      <c r="U155" s="53">
        <v>2019</v>
      </c>
      <c r="V155" s="34"/>
      <c r="W155" s="34"/>
      <c r="X155" s="52"/>
      <c r="Y155" s="34"/>
      <c r="Z155" s="52"/>
      <c r="AA155" s="34"/>
      <c r="AB155" s="52"/>
      <c r="AC155" s="34"/>
      <c r="AD155" s="34"/>
      <c r="AE155" s="52"/>
      <c r="AF155" s="22">
        <f t="shared" si="363"/>
        <v>0</v>
      </c>
      <c r="AG155" s="22">
        <f t="shared" si="364"/>
        <v>0</v>
      </c>
      <c r="AJ155" s="52"/>
      <c r="AK155" s="34"/>
      <c r="AL155" s="53">
        <v>2019</v>
      </c>
      <c r="AM155" s="52">
        <v>0</v>
      </c>
      <c r="AN155" s="34">
        <v>0</v>
      </c>
      <c r="AO155" s="52">
        <v>0</v>
      </c>
      <c r="AP155" s="34">
        <v>0</v>
      </c>
      <c r="AQ155" s="52">
        <v>0</v>
      </c>
      <c r="AR155" s="34">
        <v>0</v>
      </c>
      <c r="AS155" s="52">
        <v>0</v>
      </c>
      <c r="AT155" s="34">
        <v>0</v>
      </c>
      <c r="AU155" s="52">
        <v>0</v>
      </c>
      <c r="AV155" s="34">
        <v>0</v>
      </c>
      <c r="AW155" s="10">
        <f t="shared" si="365"/>
        <v>0</v>
      </c>
      <c r="AX155" s="10">
        <f t="shared" si="366"/>
        <v>0</v>
      </c>
      <c r="BA155" s="52"/>
      <c r="BB155" s="34"/>
      <c r="BC155" s="53">
        <v>2019</v>
      </c>
      <c r="BD155" s="52">
        <f t="shared" si="367"/>
        <v>0</v>
      </c>
      <c r="BE155" s="52">
        <f t="shared" si="368"/>
        <v>0</v>
      </c>
      <c r="BF155" s="52">
        <f t="shared" si="369"/>
        <v>0</v>
      </c>
      <c r="BG155" s="52">
        <f t="shared" si="370"/>
        <v>0</v>
      </c>
      <c r="BH155" s="52">
        <f t="shared" si="371"/>
        <v>0</v>
      </c>
      <c r="BI155" s="52">
        <f t="shared" si="372"/>
        <v>0</v>
      </c>
      <c r="BJ155" s="52">
        <f t="shared" si="373"/>
        <v>0</v>
      </c>
      <c r="BK155" s="52">
        <f t="shared" si="374"/>
        <v>0</v>
      </c>
      <c r="BL155" s="52">
        <f t="shared" si="375"/>
        <v>0</v>
      </c>
      <c r="BM155" s="52">
        <f t="shared" si="376"/>
        <v>0</v>
      </c>
      <c r="BN155" s="10">
        <f t="shared" si="377"/>
        <v>0</v>
      </c>
      <c r="BO155" s="10">
        <f t="shared" si="378"/>
        <v>0</v>
      </c>
    </row>
    <row r="156" ht="18.75" spans="2:67">
      <c r="B156" s="52"/>
      <c r="C156" s="34"/>
      <c r="D156" s="53">
        <v>2020</v>
      </c>
      <c r="E156" s="13">
        <v>0</v>
      </c>
      <c r="F156" s="16">
        <v>0</v>
      </c>
      <c r="G156" s="52">
        <v>0</v>
      </c>
      <c r="H156" s="34">
        <v>0</v>
      </c>
      <c r="I156" s="52">
        <v>0</v>
      </c>
      <c r="J156" s="34">
        <v>0</v>
      </c>
      <c r="K156" s="52">
        <v>0</v>
      </c>
      <c r="L156" s="34">
        <v>0</v>
      </c>
      <c r="M156" s="34">
        <v>0</v>
      </c>
      <c r="N156" s="34">
        <v>0</v>
      </c>
      <c r="O156" s="10">
        <v>0</v>
      </c>
      <c r="P156" s="10">
        <v>0</v>
      </c>
      <c r="S156" s="52"/>
      <c r="T156" s="34"/>
      <c r="U156" s="53">
        <v>2020</v>
      </c>
      <c r="V156" s="52"/>
      <c r="W156" s="34"/>
      <c r="X156" s="52"/>
      <c r="Y156" s="34"/>
      <c r="Z156" s="52"/>
      <c r="AA156" s="34"/>
      <c r="AB156" s="52"/>
      <c r="AC156" s="34"/>
      <c r="AD156" s="34"/>
      <c r="AE156" s="34"/>
      <c r="AF156" s="10">
        <f t="shared" si="363"/>
        <v>0</v>
      </c>
      <c r="AG156" s="10">
        <f t="shared" si="364"/>
        <v>0</v>
      </c>
      <c r="AJ156" s="52"/>
      <c r="AK156" s="34"/>
      <c r="AL156" s="53">
        <v>2020</v>
      </c>
      <c r="AM156" s="52">
        <v>0</v>
      </c>
      <c r="AN156" s="34">
        <v>0</v>
      </c>
      <c r="AO156" s="52">
        <v>0</v>
      </c>
      <c r="AP156" s="34">
        <v>0</v>
      </c>
      <c r="AQ156" s="52">
        <v>0</v>
      </c>
      <c r="AR156" s="34">
        <v>0</v>
      </c>
      <c r="AS156" s="52">
        <v>0</v>
      </c>
      <c r="AT156" s="34">
        <v>0</v>
      </c>
      <c r="AU156" s="52">
        <v>0</v>
      </c>
      <c r="AV156" s="34">
        <v>0</v>
      </c>
      <c r="AW156" s="10">
        <f t="shared" si="365"/>
        <v>0</v>
      </c>
      <c r="AX156" s="10">
        <f t="shared" si="366"/>
        <v>0</v>
      </c>
      <c r="BA156" s="52"/>
      <c r="BB156" s="34"/>
      <c r="BC156" s="53">
        <v>2020</v>
      </c>
      <c r="BD156" s="52">
        <f t="shared" si="367"/>
        <v>0</v>
      </c>
      <c r="BE156" s="52">
        <f t="shared" si="368"/>
        <v>0</v>
      </c>
      <c r="BF156" s="52">
        <f t="shared" si="369"/>
        <v>0</v>
      </c>
      <c r="BG156" s="52">
        <f t="shared" si="370"/>
        <v>0</v>
      </c>
      <c r="BH156" s="52">
        <f t="shared" si="371"/>
        <v>0</v>
      </c>
      <c r="BI156" s="52">
        <f t="shared" si="372"/>
        <v>0</v>
      </c>
      <c r="BJ156" s="52">
        <f t="shared" si="373"/>
        <v>0</v>
      </c>
      <c r="BK156" s="52">
        <f t="shared" si="374"/>
        <v>0</v>
      </c>
      <c r="BL156" s="52">
        <f t="shared" si="375"/>
        <v>0</v>
      </c>
      <c r="BM156" s="52">
        <f t="shared" si="376"/>
        <v>0</v>
      </c>
      <c r="BN156" s="10">
        <f t="shared" si="377"/>
        <v>0</v>
      </c>
      <c r="BO156" s="10">
        <f t="shared" si="378"/>
        <v>0</v>
      </c>
    </row>
    <row r="157" ht="18.75" spans="2:67">
      <c r="B157" s="52"/>
      <c r="C157" s="34"/>
      <c r="D157" s="53">
        <v>2021</v>
      </c>
      <c r="E157" s="52">
        <v>0</v>
      </c>
      <c r="F157" s="34">
        <v>0</v>
      </c>
      <c r="G157" s="52">
        <v>0</v>
      </c>
      <c r="H157" s="34">
        <v>0</v>
      </c>
      <c r="I157" s="52">
        <v>0</v>
      </c>
      <c r="J157" s="34">
        <v>0</v>
      </c>
      <c r="K157" s="52">
        <v>0</v>
      </c>
      <c r="L157" s="34">
        <v>0</v>
      </c>
      <c r="M157" s="34">
        <v>0</v>
      </c>
      <c r="N157" s="34">
        <v>0</v>
      </c>
      <c r="O157" s="10">
        <v>0</v>
      </c>
      <c r="P157" s="10">
        <v>0</v>
      </c>
      <c r="S157" s="52"/>
      <c r="T157" s="34"/>
      <c r="U157" s="53">
        <v>2021</v>
      </c>
      <c r="V157" s="52"/>
      <c r="W157" s="34"/>
      <c r="X157" s="52"/>
      <c r="Y157" s="34"/>
      <c r="Z157" s="52"/>
      <c r="AA157" s="34"/>
      <c r="AB157" s="52"/>
      <c r="AC157" s="34"/>
      <c r="AD157" s="34"/>
      <c r="AE157" s="34"/>
      <c r="AF157" s="10"/>
      <c r="AG157" s="10"/>
      <c r="AJ157" s="52"/>
      <c r="AK157" s="34"/>
      <c r="AL157" s="53">
        <v>2021</v>
      </c>
      <c r="AM157" s="52">
        <v>0</v>
      </c>
      <c r="AN157" s="34">
        <v>0</v>
      </c>
      <c r="AO157" s="52">
        <v>0</v>
      </c>
      <c r="AP157" s="34">
        <v>0</v>
      </c>
      <c r="AQ157" s="52">
        <v>0</v>
      </c>
      <c r="AR157" s="34">
        <v>0</v>
      </c>
      <c r="AS157" s="52">
        <v>0</v>
      </c>
      <c r="AT157" s="34">
        <v>0</v>
      </c>
      <c r="AU157" s="52">
        <v>0</v>
      </c>
      <c r="AV157" s="34">
        <v>0</v>
      </c>
      <c r="AW157" s="10">
        <f t="shared" si="365"/>
        <v>0</v>
      </c>
      <c r="AX157" s="10">
        <f t="shared" si="366"/>
        <v>0</v>
      </c>
      <c r="BA157" s="52"/>
      <c r="BB157" s="34"/>
      <c r="BC157" s="53">
        <v>2021</v>
      </c>
      <c r="BD157" s="52">
        <f t="shared" si="367"/>
        <v>0</v>
      </c>
      <c r="BE157" s="52">
        <f t="shared" si="368"/>
        <v>0</v>
      </c>
      <c r="BF157" s="52">
        <f t="shared" si="369"/>
        <v>0</v>
      </c>
      <c r="BG157" s="52">
        <f t="shared" si="370"/>
        <v>0</v>
      </c>
      <c r="BH157" s="52">
        <f t="shared" si="371"/>
        <v>0</v>
      </c>
      <c r="BI157" s="52">
        <f t="shared" si="372"/>
        <v>0</v>
      </c>
      <c r="BJ157" s="52">
        <f t="shared" si="373"/>
        <v>0</v>
      </c>
      <c r="BK157" s="52">
        <f t="shared" si="374"/>
        <v>0</v>
      </c>
      <c r="BL157" s="52">
        <f t="shared" si="375"/>
        <v>0</v>
      </c>
      <c r="BM157" s="52">
        <f t="shared" si="376"/>
        <v>0</v>
      </c>
      <c r="BN157" s="10">
        <f t="shared" si="377"/>
        <v>0</v>
      </c>
      <c r="BO157" s="10">
        <f t="shared" si="378"/>
        <v>0</v>
      </c>
    </row>
    <row r="158" ht="18.75" spans="2:67">
      <c r="B158" s="54"/>
      <c r="C158" s="55"/>
      <c r="D158" s="53">
        <v>2022</v>
      </c>
      <c r="E158" s="52">
        <v>3</v>
      </c>
      <c r="F158" s="34">
        <v>55619</v>
      </c>
      <c r="G158" s="52"/>
      <c r="H158" s="34"/>
      <c r="I158" s="52"/>
      <c r="J158" s="34"/>
      <c r="K158" s="52"/>
      <c r="L158" s="34"/>
      <c r="M158" s="34"/>
      <c r="N158" s="34"/>
      <c r="O158" s="10"/>
      <c r="P158" s="10"/>
      <c r="S158" s="54"/>
      <c r="T158" s="55"/>
      <c r="U158" s="53"/>
      <c r="V158" s="52"/>
      <c r="W158" s="34"/>
      <c r="X158" s="52"/>
      <c r="Y158" s="34"/>
      <c r="Z158" s="52"/>
      <c r="AA158" s="34"/>
      <c r="AB158" s="52"/>
      <c r="AC158" s="34"/>
      <c r="AD158" s="34"/>
      <c r="AE158" s="34"/>
      <c r="AF158" s="10"/>
      <c r="AG158" s="10"/>
      <c r="AJ158" s="54"/>
      <c r="AK158" s="55"/>
      <c r="AL158" s="53"/>
      <c r="AM158" s="52">
        <v>2</v>
      </c>
      <c r="AN158" s="34">
        <v>26764.7192</v>
      </c>
      <c r="AO158" s="52"/>
      <c r="AP158" s="34"/>
      <c r="AQ158" s="52"/>
      <c r="AR158" s="34"/>
      <c r="AS158" s="52"/>
      <c r="AT158" s="34"/>
      <c r="AU158" s="52"/>
      <c r="AV158" s="34"/>
      <c r="AW158" s="10"/>
      <c r="AX158" s="10"/>
      <c r="BA158" s="54"/>
      <c r="BB158" s="55"/>
      <c r="BC158" s="53"/>
      <c r="BD158" s="52">
        <f t="shared" si="367"/>
        <v>1</v>
      </c>
      <c r="BE158" s="52">
        <f t="shared" si="368"/>
        <v>28854.2808</v>
      </c>
      <c r="BF158" s="52">
        <f t="shared" si="369"/>
        <v>0</v>
      </c>
      <c r="BG158" s="52">
        <f t="shared" si="370"/>
        <v>0</v>
      </c>
      <c r="BH158" s="52">
        <f t="shared" si="371"/>
        <v>0</v>
      </c>
      <c r="BI158" s="52">
        <f t="shared" si="372"/>
        <v>0</v>
      </c>
      <c r="BJ158" s="52">
        <f t="shared" si="373"/>
        <v>0</v>
      </c>
      <c r="BK158" s="52">
        <f t="shared" si="374"/>
        <v>0</v>
      </c>
      <c r="BL158" s="52">
        <f t="shared" si="375"/>
        <v>0</v>
      </c>
      <c r="BM158" s="52">
        <f t="shared" si="376"/>
        <v>0</v>
      </c>
      <c r="BN158" s="10">
        <f t="shared" si="377"/>
        <v>1</v>
      </c>
      <c r="BO158" s="10">
        <f t="shared" si="378"/>
        <v>28854.2808</v>
      </c>
    </row>
    <row r="159" customHeight="1" spans="2:67">
      <c r="B159" s="56" t="s">
        <v>61</v>
      </c>
      <c r="C159" s="57"/>
      <c r="D159" s="58"/>
      <c r="E159" s="59">
        <v>0</v>
      </c>
      <c r="F159" s="59">
        <v>0</v>
      </c>
      <c r="G159" s="59">
        <v>0</v>
      </c>
      <c r="H159" s="59">
        <v>0</v>
      </c>
      <c r="I159" s="59">
        <v>0</v>
      </c>
      <c r="J159" s="59">
        <v>0</v>
      </c>
      <c r="K159" s="59">
        <v>0</v>
      </c>
      <c r="L159" s="59">
        <v>0</v>
      </c>
      <c r="M159" s="59">
        <v>0</v>
      </c>
      <c r="N159" s="59">
        <v>0</v>
      </c>
      <c r="O159" s="59">
        <v>0</v>
      </c>
      <c r="P159" s="59">
        <v>0</v>
      </c>
      <c r="S159" s="56" t="s">
        <v>61</v>
      </c>
      <c r="T159" s="57"/>
      <c r="U159" s="58"/>
      <c r="V159" s="59">
        <f>SUM(V152:V157)</f>
        <v>0</v>
      </c>
      <c r="W159" s="59">
        <f t="shared" ref="W159" si="379">SUM(W152:W157)</f>
        <v>0</v>
      </c>
      <c r="X159" s="59">
        <f t="shared" ref="X159" si="380">SUM(X152:X157)</f>
        <v>0</v>
      </c>
      <c r="Y159" s="59">
        <f t="shared" ref="Y159" si="381">SUM(Y152:Y157)</f>
        <v>0</v>
      </c>
      <c r="Z159" s="59">
        <f t="shared" ref="Z159" si="382">SUM(Z152:Z157)</f>
        <v>0</v>
      </c>
      <c r="AA159" s="59">
        <f t="shared" ref="AA159" si="383">SUM(AA152:AA157)</f>
        <v>0</v>
      </c>
      <c r="AB159" s="59">
        <f t="shared" ref="AB159" si="384">SUM(AB152:AB157)</f>
        <v>0</v>
      </c>
      <c r="AC159" s="59">
        <f t="shared" ref="AC159" si="385">SUM(AC152:AC157)</f>
        <v>0</v>
      </c>
      <c r="AD159" s="59">
        <f t="shared" ref="AD159" si="386">SUM(AD152:AD157)</f>
        <v>0</v>
      </c>
      <c r="AE159" s="59">
        <f t="shared" ref="AE159" si="387">SUM(AE152:AE157)</f>
        <v>0</v>
      </c>
      <c r="AF159" s="59">
        <f t="shared" ref="AF159" si="388">SUM(AF152:AF157)</f>
        <v>0</v>
      </c>
      <c r="AG159" s="59">
        <f t="shared" ref="AG159" si="389">SUM(AG152:AG157)</f>
        <v>0</v>
      </c>
      <c r="AJ159" s="56" t="s">
        <v>61</v>
      </c>
      <c r="AK159" s="57"/>
      <c r="AL159" s="58"/>
      <c r="AM159" s="61">
        <f>SUM(AM152:AM158)</f>
        <v>2</v>
      </c>
      <c r="AN159" s="61">
        <f t="shared" ref="AN159:AX159" si="390">SUM(AN152:AN158)</f>
        <v>26764.7192</v>
      </c>
      <c r="AO159" s="61">
        <f t="shared" si="390"/>
        <v>0</v>
      </c>
      <c r="AP159" s="61">
        <f t="shared" si="390"/>
        <v>0</v>
      </c>
      <c r="AQ159" s="61">
        <f t="shared" si="390"/>
        <v>0</v>
      </c>
      <c r="AR159" s="61">
        <f t="shared" si="390"/>
        <v>0</v>
      </c>
      <c r="AS159" s="61">
        <f t="shared" si="390"/>
        <v>0</v>
      </c>
      <c r="AT159" s="61">
        <f t="shared" si="390"/>
        <v>0</v>
      </c>
      <c r="AU159" s="61">
        <f t="shared" si="390"/>
        <v>0</v>
      </c>
      <c r="AV159" s="61">
        <f t="shared" si="390"/>
        <v>0</v>
      </c>
      <c r="AW159" s="61">
        <f t="shared" si="390"/>
        <v>0</v>
      </c>
      <c r="AX159" s="61">
        <f t="shared" si="390"/>
        <v>0</v>
      </c>
      <c r="BA159" s="56" t="s">
        <v>61</v>
      </c>
      <c r="BB159" s="57"/>
      <c r="BC159" s="58"/>
      <c r="BD159" s="52">
        <f t="shared" si="367"/>
        <v>-2</v>
      </c>
      <c r="BE159" s="52">
        <f t="shared" si="368"/>
        <v>-26764.7192</v>
      </c>
      <c r="BF159" s="52">
        <f t="shared" si="369"/>
        <v>0</v>
      </c>
      <c r="BG159" s="52">
        <f t="shared" si="370"/>
        <v>0</v>
      </c>
      <c r="BH159" s="52">
        <f t="shared" si="371"/>
        <v>0</v>
      </c>
      <c r="BI159" s="52">
        <f t="shared" si="372"/>
        <v>0</v>
      </c>
      <c r="BJ159" s="52">
        <f t="shared" si="373"/>
        <v>0</v>
      </c>
      <c r="BK159" s="52">
        <f t="shared" si="374"/>
        <v>0</v>
      </c>
      <c r="BL159" s="52">
        <f t="shared" si="375"/>
        <v>0</v>
      </c>
      <c r="BM159" s="52">
        <f t="shared" si="376"/>
        <v>0</v>
      </c>
      <c r="BN159" s="10">
        <f t="shared" si="377"/>
        <v>-2</v>
      </c>
      <c r="BO159" s="10">
        <f t="shared" si="378"/>
        <v>-26764.7192</v>
      </c>
    </row>
    <row r="160" ht="18.75" spans="2:67">
      <c r="B160" s="52">
        <v>2</v>
      </c>
      <c r="C160" s="34" t="s">
        <v>640</v>
      </c>
      <c r="D160" s="53">
        <v>2016</v>
      </c>
      <c r="E160" s="13">
        <v>0</v>
      </c>
      <c r="F160" s="16">
        <v>0</v>
      </c>
      <c r="G160" s="13">
        <v>0</v>
      </c>
      <c r="H160" s="16">
        <v>0</v>
      </c>
      <c r="I160" s="13">
        <v>0</v>
      </c>
      <c r="J160" s="13">
        <v>0</v>
      </c>
      <c r="K160" s="13">
        <v>0</v>
      </c>
      <c r="L160" s="16">
        <v>0</v>
      </c>
      <c r="M160" s="16">
        <v>0</v>
      </c>
      <c r="N160" s="16">
        <v>0</v>
      </c>
      <c r="O160" s="10">
        <v>0</v>
      </c>
      <c r="P160" s="10">
        <v>0</v>
      </c>
      <c r="S160" s="52">
        <v>2</v>
      </c>
      <c r="T160" s="34" t="s">
        <v>640</v>
      </c>
      <c r="U160" s="53">
        <v>2016</v>
      </c>
      <c r="V160" s="13"/>
      <c r="W160" s="16"/>
      <c r="X160" s="13"/>
      <c r="Y160" s="16"/>
      <c r="Z160" s="13"/>
      <c r="AA160" s="13"/>
      <c r="AB160" s="13"/>
      <c r="AC160" s="16"/>
      <c r="AD160" s="16"/>
      <c r="AE160" s="16"/>
      <c r="AF160" s="22">
        <f t="shared" si="363"/>
        <v>0</v>
      </c>
      <c r="AG160" s="22">
        <f t="shared" si="364"/>
        <v>0</v>
      </c>
      <c r="AJ160" s="52">
        <v>2</v>
      </c>
      <c r="AK160" s="34" t="s">
        <v>640</v>
      </c>
      <c r="AL160" s="53">
        <v>2016</v>
      </c>
      <c r="AM160" s="52">
        <v>0</v>
      </c>
      <c r="AN160" s="34">
        <v>0</v>
      </c>
      <c r="AO160" s="52">
        <v>0</v>
      </c>
      <c r="AP160" s="34">
        <v>0</v>
      </c>
      <c r="AQ160" s="52">
        <v>0</v>
      </c>
      <c r="AR160" s="34">
        <v>0</v>
      </c>
      <c r="AS160" s="52">
        <v>0</v>
      </c>
      <c r="AT160" s="34">
        <v>0</v>
      </c>
      <c r="AU160" s="52">
        <v>0</v>
      </c>
      <c r="AV160" s="34">
        <v>0</v>
      </c>
      <c r="AW160" s="10">
        <f t="shared" ref="AW160:AW165" si="391">AM160+AO160+AQ160+AS160+AU160</f>
        <v>0</v>
      </c>
      <c r="AX160" s="10">
        <f t="shared" ref="AX160:AX165" si="392">AN160+AP160+AR160+AT160+AV160</f>
        <v>0</v>
      </c>
      <c r="BA160" s="52">
        <v>2</v>
      </c>
      <c r="BB160" s="34" t="s">
        <v>640</v>
      </c>
      <c r="BC160" s="53">
        <v>2016</v>
      </c>
      <c r="BD160" s="52">
        <f t="shared" si="367"/>
        <v>0</v>
      </c>
      <c r="BE160" s="52">
        <f t="shared" si="368"/>
        <v>0</v>
      </c>
      <c r="BF160" s="52">
        <f t="shared" si="369"/>
        <v>0</v>
      </c>
      <c r="BG160" s="52">
        <f t="shared" si="370"/>
        <v>0</v>
      </c>
      <c r="BH160" s="52">
        <f t="shared" si="371"/>
        <v>0</v>
      </c>
      <c r="BI160" s="52">
        <f t="shared" si="372"/>
        <v>0</v>
      </c>
      <c r="BJ160" s="52">
        <f t="shared" si="373"/>
        <v>0</v>
      </c>
      <c r="BK160" s="52">
        <f t="shared" si="374"/>
        <v>0</v>
      </c>
      <c r="BL160" s="52">
        <f t="shared" si="375"/>
        <v>0</v>
      </c>
      <c r="BM160" s="52">
        <f t="shared" si="376"/>
        <v>0</v>
      </c>
      <c r="BN160" s="10">
        <f t="shared" si="377"/>
        <v>0</v>
      </c>
      <c r="BO160" s="10">
        <f t="shared" si="378"/>
        <v>0</v>
      </c>
    </row>
    <row r="161" ht="18.75" spans="2:67">
      <c r="B161" s="52"/>
      <c r="C161" s="34"/>
      <c r="D161" s="53">
        <v>2017</v>
      </c>
      <c r="E161" s="13">
        <v>0</v>
      </c>
      <c r="F161" s="16">
        <v>0</v>
      </c>
      <c r="G161" s="13">
        <v>0</v>
      </c>
      <c r="H161" s="16">
        <v>0</v>
      </c>
      <c r="I161" s="13">
        <v>0</v>
      </c>
      <c r="J161" s="13">
        <v>0</v>
      </c>
      <c r="K161" s="13">
        <v>0</v>
      </c>
      <c r="L161" s="16">
        <v>0</v>
      </c>
      <c r="M161" s="16">
        <v>0</v>
      </c>
      <c r="N161" s="16">
        <v>0</v>
      </c>
      <c r="O161" s="10">
        <v>0</v>
      </c>
      <c r="P161" s="10">
        <v>0</v>
      </c>
      <c r="S161" s="52"/>
      <c r="T161" s="34"/>
      <c r="U161" s="53">
        <v>2017</v>
      </c>
      <c r="V161" s="13"/>
      <c r="W161" s="16"/>
      <c r="X161" s="13"/>
      <c r="Y161" s="16"/>
      <c r="Z161" s="13"/>
      <c r="AA161" s="13"/>
      <c r="AB161" s="13"/>
      <c r="AC161" s="16"/>
      <c r="AD161" s="16"/>
      <c r="AE161" s="16"/>
      <c r="AF161" s="22">
        <f t="shared" si="363"/>
        <v>0</v>
      </c>
      <c r="AG161" s="22">
        <f t="shared" si="364"/>
        <v>0</v>
      </c>
      <c r="AJ161" s="52"/>
      <c r="AK161" s="34"/>
      <c r="AL161" s="53">
        <v>2017</v>
      </c>
      <c r="AM161" s="52">
        <v>0</v>
      </c>
      <c r="AN161" s="34">
        <v>0</v>
      </c>
      <c r="AO161" s="52">
        <v>0</v>
      </c>
      <c r="AP161" s="34">
        <v>0</v>
      </c>
      <c r="AQ161" s="52">
        <v>0</v>
      </c>
      <c r="AR161" s="34">
        <v>0</v>
      </c>
      <c r="AS161" s="52">
        <v>0</v>
      </c>
      <c r="AT161" s="34">
        <v>0</v>
      </c>
      <c r="AU161" s="52">
        <v>0</v>
      </c>
      <c r="AV161" s="34">
        <v>0</v>
      </c>
      <c r="AW161" s="10">
        <f t="shared" si="391"/>
        <v>0</v>
      </c>
      <c r="AX161" s="10">
        <f t="shared" si="392"/>
        <v>0</v>
      </c>
      <c r="BA161" s="52"/>
      <c r="BB161" s="34"/>
      <c r="BC161" s="53">
        <v>2017</v>
      </c>
      <c r="BD161" s="52">
        <f t="shared" si="367"/>
        <v>0</v>
      </c>
      <c r="BE161" s="52">
        <f t="shared" si="368"/>
        <v>0</v>
      </c>
      <c r="BF161" s="52">
        <f t="shared" si="369"/>
        <v>0</v>
      </c>
      <c r="BG161" s="52">
        <f t="shared" si="370"/>
        <v>0</v>
      </c>
      <c r="BH161" s="52">
        <f t="shared" si="371"/>
        <v>0</v>
      </c>
      <c r="BI161" s="52">
        <f t="shared" si="372"/>
        <v>0</v>
      </c>
      <c r="BJ161" s="52">
        <f t="shared" si="373"/>
        <v>0</v>
      </c>
      <c r="BK161" s="52">
        <f t="shared" si="374"/>
        <v>0</v>
      </c>
      <c r="BL161" s="52">
        <f t="shared" si="375"/>
        <v>0</v>
      </c>
      <c r="BM161" s="52">
        <f t="shared" si="376"/>
        <v>0</v>
      </c>
      <c r="BN161" s="10">
        <f t="shared" si="377"/>
        <v>0</v>
      </c>
      <c r="BO161" s="10">
        <f t="shared" si="378"/>
        <v>0</v>
      </c>
    </row>
    <row r="162" ht="18.75" spans="2:67">
      <c r="B162" s="52"/>
      <c r="C162" s="34"/>
      <c r="D162" s="53">
        <v>2018</v>
      </c>
      <c r="E162" s="13">
        <v>0</v>
      </c>
      <c r="F162" s="16">
        <v>0</v>
      </c>
      <c r="G162" s="13">
        <v>0</v>
      </c>
      <c r="H162" s="16">
        <v>0</v>
      </c>
      <c r="I162" s="13">
        <v>0</v>
      </c>
      <c r="J162" s="13">
        <v>0</v>
      </c>
      <c r="K162" s="13">
        <v>0</v>
      </c>
      <c r="L162" s="16">
        <v>0</v>
      </c>
      <c r="M162" s="16">
        <v>0</v>
      </c>
      <c r="N162" s="16">
        <v>0</v>
      </c>
      <c r="O162" s="10">
        <v>0</v>
      </c>
      <c r="P162" s="10">
        <v>0</v>
      </c>
      <c r="S162" s="52"/>
      <c r="T162" s="34"/>
      <c r="U162" s="53">
        <v>2018</v>
      </c>
      <c r="V162" s="13"/>
      <c r="W162" s="16"/>
      <c r="X162" s="13"/>
      <c r="Y162" s="16"/>
      <c r="Z162" s="13"/>
      <c r="AA162" s="13"/>
      <c r="AB162" s="13"/>
      <c r="AC162" s="16"/>
      <c r="AD162" s="16"/>
      <c r="AE162" s="16"/>
      <c r="AF162" s="22">
        <f t="shared" si="363"/>
        <v>0</v>
      </c>
      <c r="AG162" s="22">
        <f t="shared" si="364"/>
        <v>0</v>
      </c>
      <c r="AJ162" s="52"/>
      <c r="AK162" s="34"/>
      <c r="AL162" s="53">
        <v>2018</v>
      </c>
      <c r="AM162" s="52">
        <v>0</v>
      </c>
      <c r="AN162" s="34">
        <v>0</v>
      </c>
      <c r="AO162" s="52">
        <v>0</v>
      </c>
      <c r="AP162" s="34">
        <v>0</v>
      </c>
      <c r="AQ162" s="52">
        <v>0</v>
      </c>
      <c r="AR162" s="34">
        <v>0</v>
      </c>
      <c r="AS162" s="52">
        <v>0</v>
      </c>
      <c r="AT162" s="34">
        <v>0</v>
      </c>
      <c r="AU162" s="52">
        <v>0</v>
      </c>
      <c r="AV162" s="34">
        <v>0</v>
      </c>
      <c r="AW162" s="10">
        <f t="shared" si="391"/>
        <v>0</v>
      </c>
      <c r="AX162" s="10">
        <f t="shared" si="392"/>
        <v>0</v>
      </c>
      <c r="BA162" s="52"/>
      <c r="BB162" s="34"/>
      <c r="BC162" s="53">
        <v>2018</v>
      </c>
      <c r="BD162" s="52">
        <f t="shared" si="367"/>
        <v>0</v>
      </c>
      <c r="BE162" s="52">
        <f t="shared" si="368"/>
        <v>0</v>
      </c>
      <c r="BF162" s="52">
        <f t="shared" si="369"/>
        <v>0</v>
      </c>
      <c r="BG162" s="52">
        <f t="shared" si="370"/>
        <v>0</v>
      </c>
      <c r="BH162" s="52">
        <f t="shared" si="371"/>
        <v>0</v>
      </c>
      <c r="BI162" s="52">
        <f t="shared" si="372"/>
        <v>0</v>
      </c>
      <c r="BJ162" s="52">
        <f t="shared" si="373"/>
        <v>0</v>
      </c>
      <c r="BK162" s="52">
        <f t="shared" si="374"/>
        <v>0</v>
      </c>
      <c r="BL162" s="52">
        <f t="shared" si="375"/>
        <v>0</v>
      </c>
      <c r="BM162" s="52">
        <f t="shared" si="376"/>
        <v>0</v>
      </c>
      <c r="BN162" s="10">
        <f t="shared" si="377"/>
        <v>0</v>
      </c>
      <c r="BO162" s="10">
        <f t="shared" si="378"/>
        <v>0</v>
      </c>
    </row>
    <row r="163" ht="18.75" spans="2:67">
      <c r="B163" s="52"/>
      <c r="C163" s="34"/>
      <c r="D163" s="53">
        <v>2019</v>
      </c>
      <c r="E163" s="13">
        <v>0</v>
      </c>
      <c r="F163" s="16">
        <v>0</v>
      </c>
      <c r="G163" s="13">
        <v>0</v>
      </c>
      <c r="H163" s="16">
        <v>0</v>
      </c>
      <c r="I163" s="13">
        <v>0</v>
      </c>
      <c r="J163" s="13">
        <v>0</v>
      </c>
      <c r="K163" s="13">
        <v>0</v>
      </c>
      <c r="L163" s="16">
        <v>0</v>
      </c>
      <c r="M163" s="16">
        <v>0</v>
      </c>
      <c r="N163" s="16">
        <v>0</v>
      </c>
      <c r="O163" s="10">
        <v>0</v>
      </c>
      <c r="P163" s="10">
        <v>0</v>
      </c>
      <c r="S163" s="52"/>
      <c r="T163" s="34"/>
      <c r="U163" s="53">
        <v>2019</v>
      </c>
      <c r="V163" s="13"/>
      <c r="W163" s="16"/>
      <c r="X163" s="13"/>
      <c r="Y163" s="16"/>
      <c r="Z163" s="13"/>
      <c r="AA163" s="13"/>
      <c r="AB163" s="13"/>
      <c r="AC163" s="16"/>
      <c r="AD163" s="16"/>
      <c r="AE163" s="16"/>
      <c r="AF163" s="22">
        <f t="shared" si="363"/>
        <v>0</v>
      </c>
      <c r="AG163" s="22">
        <f t="shared" si="364"/>
        <v>0</v>
      </c>
      <c r="AJ163" s="52"/>
      <c r="AK163" s="34"/>
      <c r="AL163" s="53">
        <v>2019</v>
      </c>
      <c r="AM163" s="52">
        <v>0</v>
      </c>
      <c r="AN163" s="34">
        <v>0</v>
      </c>
      <c r="AO163" s="52">
        <v>0</v>
      </c>
      <c r="AP163" s="34">
        <v>0</v>
      </c>
      <c r="AQ163" s="52">
        <v>0</v>
      </c>
      <c r="AR163" s="34">
        <v>0</v>
      </c>
      <c r="AS163" s="52">
        <v>0</v>
      </c>
      <c r="AT163" s="34">
        <v>0</v>
      </c>
      <c r="AU163" s="52">
        <v>0</v>
      </c>
      <c r="AV163" s="34">
        <v>0</v>
      </c>
      <c r="AW163" s="10">
        <f t="shared" si="391"/>
        <v>0</v>
      </c>
      <c r="AX163" s="10">
        <f t="shared" si="392"/>
        <v>0</v>
      </c>
      <c r="BA163" s="52"/>
      <c r="BB163" s="34"/>
      <c r="BC163" s="53">
        <v>2019</v>
      </c>
      <c r="BD163" s="52">
        <f t="shared" si="367"/>
        <v>0</v>
      </c>
      <c r="BE163" s="52">
        <f t="shared" si="368"/>
        <v>0</v>
      </c>
      <c r="BF163" s="52">
        <f t="shared" si="369"/>
        <v>0</v>
      </c>
      <c r="BG163" s="52">
        <f t="shared" si="370"/>
        <v>0</v>
      </c>
      <c r="BH163" s="52">
        <f t="shared" si="371"/>
        <v>0</v>
      </c>
      <c r="BI163" s="52">
        <f t="shared" si="372"/>
        <v>0</v>
      </c>
      <c r="BJ163" s="52">
        <f t="shared" si="373"/>
        <v>0</v>
      </c>
      <c r="BK163" s="52">
        <f t="shared" si="374"/>
        <v>0</v>
      </c>
      <c r="BL163" s="52">
        <f t="shared" si="375"/>
        <v>0</v>
      </c>
      <c r="BM163" s="52">
        <f t="shared" si="376"/>
        <v>0</v>
      </c>
      <c r="BN163" s="10">
        <f t="shared" si="377"/>
        <v>0</v>
      </c>
      <c r="BO163" s="10">
        <f t="shared" si="378"/>
        <v>0</v>
      </c>
    </row>
    <row r="164" ht="18.75" spans="2:67">
      <c r="B164" s="52"/>
      <c r="C164" s="34"/>
      <c r="D164" s="53">
        <v>2020</v>
      </c>
      <c r="E164" s="52">
        <v>0</v>
      </c>
      <c r="F164" s="34">
        <v>0</v>
      </c>
      <c r="G164" s="52">
        <v>0</v>
      </c>
      <c r="H164" s="34">
        <v>0</v>
      </c>
      <c r="I164" s="52">
        <v>0</v>
      </c>
      <c r="J164" s="34">
        <v>0</v>
      </c>
      <c r="K164" s="52">
        <v>0</v>
      </c>
      <c r="L164" s="34">
        <v>0</v>
      </c>
      <c r="M164" s="34">
        <v>0</v>
      </c>
      <c r="N164" s="34">
        <v>0</v>
      </c>
      <c r="O164" s="10">
        <v>0</v>
      </c>
      <c r="P164" s="10">
        <v>0</v>
      </c>
      <c r="S164" s="52"/>
      <c r="T164" s="34"/>
      <c r="U164" s="53">
        <v>2020</v>
      </c>
      <c r="V164" s="52"/>
      <c r="W164" s="34"/>
      <c r="X164" s="52"/>
      <c r="Y164" s="34"/>
      <c r="Z164" s="52"/>
      <c r="AA164" s="34"/>
      <c r="AB164" s="52"/>
      <c r="AC164" s="34"/>
      <c r="AD164" s="34"/>
      <c r="AE164" s="34"/>
      <c r="AF164" s="10">
        <f t="shared" si="363"/>
        <v>0</v>
      </c>
      <c r="AG164" s="10">
        <f t="shared" si="364"/>
        <v>0</v>
      </c>
      <c r="AJ164" s="52"/>
      <c r="AK164" s="34"/>
      <c r="AL164" s="53">
        <v>2020</v>
      </c>
      <c r="AM164" s="52">
        <v>0</v>
      </c>
      <c r="AN164" s="34">
        <v>0</v>
      </c>
      <c r="AO164" s="52">
        <v>0</v>
      </c>
      <c r="AP164" s="34">
        <v>0</v>
      </c>
      <c r="AQ164" s="52">
        <v>0</v>
      </c>
      <c r="AR164" s="34">
        <v>0</v>
      </c>
      <c r="AS164" s="52">
        <v>0</v>
      </c>
      <c r="AT164" s="34">
        <v>0</v>
      </c>
      <c r="AU164" s="52">
        <v>0</v>
      </c>
      <c r="AV164" s="34">
        <v>0</v>
      </c>
      <c r="AW164" s="10">
        <f t="shared" si="391"/>
        <v>0</v>
      </c>
      <c r="AX164" s="10">
        <f t="shared" si="392"/>
        <v>0</v>
      </c>
      <c r="BA164" s="52"/>
      <c r="BB164" s="34"/>
      <c r="BC164" s="53">
        <v>2020</v>
      </c>
      <c r="BD164" s="52">
        <f t="shared" si="367"/>
        <v>0</v>
      </c>
      <c r="BE164" s="52">
        <f t="shared" si="368"/>
        <v>0</v>
      </c>
      <c r="BF164" s="52">
        <f t="shared" si="369"/>
        <v>0</v>
      </c>
      <c r="BG164" s="52">
        <f t="shared" si="370"/>
        <v>0</v>
      </c>
      <c r="BH164" s="52">
        <f t="shared" si="371"/>
        <v>0</v>
      </c>
      <c r="BI164" s="52">
        <f t="shared" si="372"/>
        <v>0</v>
      </c>
      <c r="BJ164" s="52">
        <f t="shared" si="373"/>
        <v>0</v>
      </c>
      <c r="BK164" s="52">
        <f t="shared" si="374"/>
        <v>0</v>
      </c>
      <c r="BL164" s="52">
        <f t="shared" si="375"/>
        <v>0</v>
      </c>
      <c r="BM164" s="52">
        <f t="shared" si="376"/>
        <v>0</v>
      </c>
      <c r="BN164" s="10">
        <f t="shared" si="377"/>
        <v>0</v>
      </c>
      <c r="BO164" s="10">
        <f t="shared" si="378"/>
        <v>0</v>
      </c>
    </row>
    <row r="165" ht="18.75" spans="2:67">
      <c r="B165" s="52"/>
      <c r="C165" s="34"/>
      <c r="D165" s="53">
        <v>2021</v>
      </c>
      <c r="E165" s="52">
        <v>1</v>
      </c>
      <c r="F165" s="34">
        <v>44712</v>
      </c>
      <c r="G165" s="52">
        <v>0</v>
      </c>
      <c r="H165" s="34">
        <v>0</v>
      </c>
      <c r="I165" s="52">
        <v>0</v>
      </c>
      <c r="J165" s="34">
        <v>0</v>
      </c>
      <c r="K165" s="52">
        <v>0</v>
      </c>
      <c r="L165" s="34">
        <v>0</v>
      </c>
      <c r="M165" s="34">
        <v>0</v>
      </c>
      <c r="N165" s="34">
        <v>0</v>
      </c>
      <c r="O165" s="10">
        <v>1</v>
      </c>
      <c r="P165" s="10">
        <v>44712</v>
      </c>
      <c r="S165" s="52"/>
      <c r="T165" s="34"/>
      <c r="U165" s="53">
        <v>2021</v>
      </c>
      <c r="V165" s="52"/>
      <c r="W165" s="34"/>
      <c r="X165" s="52"/>
      <c r="Y165" s="34"/>
      <c r="Z165" s="52"/>
      <c r="AA165" s="34"/>
      <c r="AB165" s="52"/>
      <c r="AC165" s="34"/>
      <c r="AD165" s="34"/>
      <c r="AE165" s="34"/>
      <c r="AF165" s="10"/>
      <c r="AG165" s="10"/>
      <c r="AJ165" s="52"/>
      <c r="AK165" s="34"/>
      <c r="AL165" s="53">
        <v>2021</v>
      </c>
      <c r="AM165" s="52">
        <v>0</v>
      </c>
      <c r="AN165" s="34">
        <v>0</v>
      </c>
      <c r="AO165" s="52">
        <v>0</v>
      </c>
      <c r="AP165" s="34">
        <v>0</v>
      </c>
      <c r="AQ165" s="52">
        <v>0</v>
      </c>
      <c r="AR165" s="34">
        <v>0</v>
      </c>
      <c r="AS165" s="52">
        <v>0</v>
      </c>
      <c r="AT165" s="34">
        <v>0</v>
      </c>
      <c r="AU165" s="52">
        <v>0</v>
      </c>
      <c r="AV165" s="34">
        <v>0</v>
      </c>
      <c r="AW165" s="10">
        <f t="shared" si="391"/>
        <v>0</v>
      </c>
      <c r="AX165" s="10">
        <f t="shared" si="392"/>
        <v>0</v>
      </c>
      <c r="BA165" s="52"/>
      <c r="BB165" s="34"/>
      <c r="BC165" s="53">
        <v>2021</v>
      </c>
      <c r="BD165" s="52">
        <f t="shared" si="367"/>
        <v>1</v>
      </c>
      <c r="BE165" s="52">
        <f t="shared" si="368"/>
        <v>44712</v>
      </c>
      <c r="BF165" s="52">
        <f t="shared" si="369"/>
        <v>0</v>
      </c>
      <c r="BG165" s="52">
        <f t="shared" si="370"/>
        <v>0</v>
      </c>
      <c r="BH165" s="52">
        <f t="shared" si="371"/>
        <v>0</v>
      </c>
      <c r="BI165" s="52">
        <f t="shared" si="372"/>
        <v>0</v>
      </c>
      <c r="BJ165" s="52">
        <f t="shared" si="373"/>
        <v>0</v>
      </c>
      <c r="BK165" s="52">
        <f t="shared" si="374"/>
        <v>0</v>
      </c>
      <c r="BL165" s="52">
        <f t="shared" si="375"/>
        <v>0</v>
      </c>
      <c r="BM165" s="52">
        <f t="shared" si="376"/>
        <v>0</v>
      </c>
      <c r="BN165" s="10">
        <f t="shared" si="377"/>
        <v>1</v>
      </c>
      <c r="BO165" s="10">
        <f t="shared" si="378"/>
        <v>44712</v>
      </c>
    </row>
    <row r="166" ht="18.75" spans="2:67">
      <c r="B166" s="54"/>
      <c r="C166" s="55"/>
      <c r="D166" s="53">
        <v>2022</v>
      </c>
      <c r="E166" s="52">
        <v>3</v>
      </c>
      <c r="F166" s="34">
        <v>58300</v>
      </c>
      <c r="G166" s="52"/>
      <c r="H166" s="34"/>
      <c r="I166" s="52"/>
      <c r="J166" s="34"/>
      <c r="K166" s="52"/>
      <c r="L166" s="34"/>
      <c r="M166" s="34"/>
      <c r="N166" s="34"/>
      <c r="O166" s="10"/>
      <c r="P166" s="10"/>
      <c r="S166" s="54"/>
      <c r="T166" s="55"/>
      <c r="U166" s="53"/>
      <c r="V166" s="52"/>
      <c r="W166" s="34"/>
      <c r="X166" s="52"/>
      <c r="Y166" s="34"/>
      <c r="Z166" s="52"/>
      <c r="AA166" s="34"/>
      <c r="AB166" s="52"/>
      <c r="AC166" s="34"/>
      <c r="AD166" s="34"/>
      <c r="AE166" s="34"/>
      <c r="AF166" s="10"/>
      <c r="AG166" s="10"/>
      <c r="AJ166" s="54"/>
      <c r="AK166" s="55"/>
      <c r="AL166" s="53"/>
      <c r="AM166" s="52"/>
      <c r="AN166" s="34"/>
      <c r="AO166" s="52"/>
      <c r="AP166" s="34"/>
      <c r="AQ166" s="52"/>
      <c r="AR166" s="34"/>
      <c r="AS166" s="52"/>
      <c r="AT166" s="34"/>
      <c r="AU166" s="52"/>
      <c r="AV166" s="34"/>
      <c r="AW166" s="10"/>
      <c r="AX166" s="10"/>
      <c r="BA166" s="54"/>
      <c r="BB166" s="55"/>
      <c r="BC166" s="53"/>
      <c r="BD166" s="52">
        <f t="shared" si="367"/>
        <v>3</v>
      </c>
      <c r="BE166" s="52">
        <f t="shared" si="368"/>
        <v>58300</v>
      </c>
      <c r="BF166" s="52">
        <f t="shared" si="369"/>
        <v>0</v>
      </c>
      <c r="BG166" s="52">
        <f t="shared" si="370"/>
        <v>0</v>
      </c>
      <c r="BH166" s="52">
        <f t="shared" si="371"/>
        <v>0</v>
      </c>
      <c r="BI166" s="52">
        <f t="shared" si="372"/>
        <v>0</v>
      </c>
      <c r="BJ166" s="52">
        <f t="shared" si="373"/>
        <v>0</v>
      </c>
      <c r="BK166" s="52">
        <f t="shared" si="374"/>
        <v>0</v>
      </c>
      <c r="BL166" s="52">
        <f t="shared" si="375"/>
        <v>0</v>
      </c>
      <c r="BM166" s="52">
        <f t="shared" si="376"/>
        <v>0</v>
      </c>
      <c r="BN166" s="10">
        <f t="shared" si="377"/>
        <v>3</v>
      </c>
      <c r="BO166" s="10">
        <f t="shared" si="378"/>
        <v>58300</v>
      </c>
    </row>
    <row r="167" customHeight="1" spans="2:67">
      <c r="B167" s="56" t="s">
        <v>61</v>
      </c>
      <c r="C167" s="57"/>
      <c r="D167" s="58"/>
      <c r="E167" s="59">
        <v>1</v>
      </c>
      <c r="F167" s="59">
        <v>44712</v>
      </c>
      <c r="G167" s="59">
        <v>0</v>
      </c>
      <c r="H167" s="59">
        <v>0</v>
      </c>
      <c r="I167" s="59">
        <v>0</v>
      </c>
      <c r="J167" s="59">
        <v>0</v>
      </c>
      <c r="K167" s="59">
        <v>0</v>
      </c>
      <c r="L167" s="59">
        <v>0</v>
      </c>
      <c r="M167" s="59">
        <v>0</v>
      </c>
      <c r="N167" s="59">
        <v>0</v>
      </c>
      <c r="O167" s="59">
        <v>1</v>
      </c>
      <c r="P167" s="59">
        <v>44712</v>
      </c>
      <c r="S167" s="56" t="s">
        <v>61</v>
      </c>
      <c r="T167" s="57"/>
      <c r="U167" s="58"/>
      <c r="V167" s="59">
        <f>SUM(V160:V165)</f>
        <v>0</v>
      </c>
      <c r="W167" s="59">
        <f t="shared" ref="W167" si="393">SUM(W160:W165)</f>
        <v>0</v>
      </c>
      <c r="X167" s="59">
        <f t="shared" ref="X167" si="394">SUM(X160:X165)</f>
        <v>0</v>
      </c>
      <c r="Y167" s="59">
        <f t="shared" ref="Y167" si="395">SUM(Y160:Y165)</f>
        <v>0</v>
      </c>
      <c r="Z167" s="59">
        <f t="shared" ref="Z167" si="396">SUM(Z160:Z165)</f>
        <v>0</v>
      </c>
      <c r="AA167" s="59">
        <f t="shared" ref="AA167" si="397">SUM(AA160:AA165)</f>
        <v>0</v>
      </c>
      <c r="AB167" s="59">
        <f t="shared" ref="AB167" si="398">SUM(AB160:AB165)</f>
        <v>0</v>
      </c>
      <c r="AC167" s="59">
        <f t="shared" ref="AC167" si="399">SUM(AC160:AC165)</f>
        <v>0</v>
      </c>
      <c r="AD167" s="59">
        <f t="shared" ref="AD167" si="400">SUM(AD160:AD165)</f>
        <v>0</v>
      </c>
      <c r="AE167" s="59">
        <f t="shared" ref="AE167" si="401">SUM(AE160:AE165)</f>
        <v>0</v>
      </c>
      <c r="AF167" s="59">
        <f t="shared" ref="AF167" si="402">SUM(AF160:AF165)</f>
        <v>0</v>
      </c>
      <c r="AG167" s="59">
        <f t="shared" ref="AG167" si="403">SUM(AG160:AG165)</f>
        <v>0</v>
      </c>
      <c r="AJ167" s="56" t="s">
        <v>61</v>
      </c>
      <c r="AK167" s="57"/>
      <c r="AL167" s="58"/>
      <c r="AM167" s="59">
        <f>SUM(AM160:AM165)</f>
        <v>0</v>
      </c>
      <c r="AN167" s="59">
        <f t="shared" ref="AN167:AX167" si="404">SUM(AN160:AN165)</f>
        <v>0</v>
      </c>
      <c r="AO167" s="59">
        <f t="shared" si="404"/>
        <v>0</v>
      </c>
      <c r="AP167" s="59">
        <f t="shared" si="404"/>
        <v>0</v>
      </c>
      <c r="AQ167" s="59">
        <f t="shared" si="404"/>
        <v>0</v>
      </c>
      <c r="AR167" s="59">
        <f t="shared" si="404"/>
        <v>0</v>
      </c>
      <c r="AS167" s="59">
        <f t="shared" si="404"/>
        <v>0</v>
      </c>
      <c r="AT167" s="59">
        <f t="shared" si="404"/>
        <v>0</v>
      </c>
      <c r="AU167" s="59">
        <f t="shared" si="404"/>
        <v>0</v>
      </c>
      <c r="AV167" s="59">
        <f t="shared" si="404"/>
        <v>0</v>
      </c>
      <c r="AW167" s="59">
        <f t="shared" si="404"/>
        <v>0</v>
      </c>
      <c r="AX167" s="59">
        <f t="shared" si="404"/>
        <v>0</v>
      </c>
      <c r="BA167" s="56" t="s">
        <v>61</v>
      </c>
      <c r="BB167" s="57"/>
      <c r="BC167" s="58"/>
      <c r="BD167" s="52">
        <f t="shared" si="367"/>
        <v>1</v>
      </c>
      <c r="BE167" s="52">
        <f t="shared" si="368"/>
        <v>44712</v>
      </c>
      <c r="BF167" s="52">
        <f t="shared" si="369"/>
        <v>0</v>
      </c>
      <c r="BG167" s="52">
        <f t="shared" si="370"/>
        <v>0</v>
      </c>
      <c r="BH167" s="52">
        <f t="shared" si="371"/>
        <v>0</v>
      </c>
      <c r="BI167" s="52">
        <f t="shared" si="372"/>
        <v>0</v>
      </c>
      <c r="BJ167" s="52">
        <f t="shared" si="373"/>
        <v>0</v>
      </c>
      <c r="BK167" s="52">
        <f t="shared" si="374"/>
        <v>0</v>
      </c>
      <c r="BL167" s="52">
        <f t="shared" si="375"/>
        <v>0</v>
      </c>
      <c r="BM167" s="52">
        <f t="shared" si="376"/>
        <v>0</v>
      </c>
      <c r="BN167" s="10">
        <f t="shared" si="377"/>
        <v>1</v>
      </c>
      <c r="BO167" s="10">
        <f t="shared" si="378"/>
        <v>44712</v>
      </c>
    </row>
    <row r="168" ht="18.75" spans="2:67">
      <c r="B168" s="52">
        <v>3</v>
      </c>
      <c r="C168" s="34" t="s">
        <v>480</v>
      </c>
      <c r="D168" s="34">
        <v>2016</v>
      </c>
      <c r="E168" s="13">
        <v>0</v>
      </c>
      <c r="F168" s="16">
        <v>0</v>
      </c>
      <c r="G168" s="13">
        <v>0</v>
      </c>
      <c r="H168" s="16">
        <v>0</v>
      </c>
      <c r="I168" s="13">
        <v>0</v>
      </c>
      <c r="J168" s="16">
        <v>0</v>
      </c>
      <c r="K168" s="13">
        <v>0</v>
      </c>
      <c r="L168" s="16">
        <v>0</v>
      </c>
      <c r="M168" s="13">
        <v>0</v>
      </c>
      <c r="N168" s="16">
        <v>0</v>
      </c>
      <c r="O168" s="10">
        <v>0</v>
      </c>
      <c r="P168" s="10">
        <v>0</v>
      </c>
      <c r="S168" s="52">
        <v>3</v>
      </c>
      <c r="T168" s="34" t="s">
        <v>480</v>
      </c>
      <c r="U168" s="34">
        <v>2016</v>
      </c>
      <c r="V168" s="13"/>
      <c r="W168" s="16"/>
      <c r="X168" s="13"/>
      <c r="Y168" s="16"/>
      <c r="Z168" s="13"/>
      <c r="AA168" s="16"/>
      <c r="AB168" s="13"/>
      <c r="AC168" s="16"/>
      <c r="AD168" s="13"/>
      <c r="AE168" s="16"/>
      <c r="AF168" s="22">
        <f t="shared" si="363"/>
        <v>0</v>
      </c>
      <c r="AG168" s="22">
        <f t="shared" si="364"/>
        <v>0</v>
      </c>
      <c r="AJ168" s="52">
        <v>3</v>
      </c>
      <c r="AK168" s="34" t="s">
        <v>480</v>
      </c>
      <c r="AL168" s="34">
        <v>2016</v>
      </c>
      <c r="AM168" s="52">
        <v>0</v>
      </c>
      <c r="AN168" s="34">
        <v>0</v>
      </c>
      <c r="AO168" s="52">
        <v>0</v>
      </c>
      <c r="AP168" s="34">
        <v>0</v>
      </c>
      <c r="AQ168" s="52">
        <v>0</v>
      </c>
      <c r="AR168" s="34">
        <v>0</v>
      </c>
      <c r="AS168" s="52">
        <v>0</v>
      </c>
      <c r="AT168" s="34">
        <v>0</v>
      </c>
      <c r="AU168" s="52">
        <v>0</v>
      </c>
      <c r="AV168" s="34">
        <v>0</v>
      </c>
      <c r="AW168" s="10">
        <f t="shared" ref="AW168:AW173" si="405">AM168+AO168+AQ168+AS168+AU168</f>
        <v>0</v>
      </c>
      <c r="AX168" s="10">
        <f t="shared" ref="AX168:AX173" si="406">AN168+AP168+AR168+AT168+AV168</f>
        <v>0</v>
      </c>
      <c r="BA168" s="52">
        <v>3</v>
      </c>
      <c r="BB168" s="34" t="s">
        <v>480</v>
      </c>
      <c r="BC168" s="34">
        <v>2016</v>
      </c>
      <c r="BD168" s="52">
        <f t="shared" si="367"/>
        <v>0</v>
      </c>
      <c r="BE168" s="52">
        <f t="shared" si="368"/>
        <v>0</v>
      </c>
      <c r="BF168" s="52">
        <f t="shared" si="369"/>
        <v>0</v>
      </c>
      <c r="BG168" s="52">
        <f t="shared" si="370"/>
        <v>0</v>
      </c>
      <c r="BH168" s="52">
        <f t="shared" si="371"/>
        <v>0</v>
      </c>
      <c r="BI168" s="52">
        <f t="shared" si="372"/>
        <v>0</v>
      </c>
      <c r="BJ168" s="52">
        <f t="shared" si="373"/>
        <v>0</v>
      </c>
      <c r="BK168" s="52">
        <f t="shared" si="374"/>
        <v>0</v>
      </c>
      <c r="BL168" s="52">
        <f t="shared" si="375"/>
        <v>0</v>
      </c>
      <c r="BM168" s="52">
        <f t="shared" si="376"/>
        <v>0</v>
      </c>
      <c r="BN168" s="10">
        <f t="shared" si="377"/>
        <v>0</v>
      </c>
      <c r="BO168" s="10">
        <f t="shared" si="378"/>
        <v>0</v>
      </c>
    </row>
    <row r="169" ht="18.75" spans="2:67">
      <c r="B169" s="52"/>
      <c r="C169" s="34"/>
      <c r="D169" s="34">
        <v>2017</v>
      </c>
      <c r="E169" s="13">
        <v>0</v>
      </c>
      <c r="F169" s="16">
        <v>0</v>
      </c>
      <c r="G169" s="13">
        <v>0</v>
      </c>
      <c r="H169" s="16">
        <v>0</v>
      </c>
      <c r="I169" s="13">
        <v>0</v>
      </c>
      <c r="J169" s="16">
        <v>0</v>
      </c>
      <c r="K169" s="13">
        <v>0</v>
      </c>
      <c r="L169" s="16">
        <v>0</v>
      </c>
      <c r="M169" s="13">
        <v>0</v>
      </c>
      <c r="N169" s="16">
        <v>0</v>
      </c>
      <c r="O169" s="10">
        <v>0</v>
      </c>
      <c r="P169" s="10">
        <v>0</v>
      </c>
      <c r="S169" s="52"/>
      <c r="T169" s="34"/>
      <c r="U169" s="34">
        <v>2017</v>
      </c>
      <c r="V169" s="34"/>
      <c r="W169" s="34"/>
      <c r="X169" s="52"/>
      <c r="Y169" s="34"/>
      <c r="Z169" s="52"/>
      <c r="AA169" s="34"/>
      <c r="AB169" s="52"/>
      <c r="AC169" s="34"/>
      <c r="AD169" s="34"/>
      <c r="AE169" s="52"/>
      <c r="AF169" s="22">
        <f t="shared" si="363"/>
        <v>0</v>
      </c>
      <c r="AG169" s="22">
        <f t="shared" si="364"/>
        <v>0</v>
      </c>
      <c r="AJ169" s="52"/>
      <c r="AK169" s="34"/>
      <c r="AL169" s="34">
        <v>2017</v>
      </c>
      <c r="AM169" s="52">
        <v>0</v>
      </c>
      <c r="AN169" s="34">
        <v>0</v>
      </c>
      <c r="AO169" s="52">
        <v>0</v>
      </c>
      <c r="AP169" s="34">
        <v>0</v>
      </c>
      <c r="AQ169" s="52">
        <v>0</v>
      </c>
      <c r="AR169" s="34">
        <v>0</v>
      </c>
      <c r="AS169" s="52">
        <v>0</v>
      </c>
      <c r="AT169" s="34">
        <v>0</v>
      </c>
      <c r="AU169" s="52">
        <v>0</v>
      </c>
      <c r="AV169" s="34">
        <v>0</v>
      </c>
      <c r="AW169" s="10">
        <f t="shared" si="405"/>
        <v>0</v>
      </c>
      <c r="AX169" s="10">
        <f t="shared" si="406"/>
        <v>0</v>
      </c>
      <c r="BA169" s="52"/>
      <c r="BB169" s="34"/>
      <c r="BC169" s="34">
        <v>2017</v>
      </c>
      <c r="BD169" s="52">
        <f t="shared" si="367"/>
        <v>0</v>
      </c>
      <c r="BE169" s="52">
        <f t="shared" si="368"/>
        <v>0</v>
      </c>
      <c r="BF169" s="52">
        <f t="shared" si="369"/>
        <v>0</v>
      </c>
      <c r="BG169" s="52">
        <f t="shared" si="370"/>
        <v>0</v>
      </c>
      <c r="BH169" s="52">
        <f t="shared" si="371"/>
        <v>0</v>
      </c>
      <c r="BI169" s="52">
        <f t="shared" si="372"/>
        <v>0</v>
      </c>
      <c r="BJ169" s="52">
        <f t="shared" si="373"/>
        <v>0</v>
      </c>
      <c r="BK169" s="52">
        <f t="shared" si="374"/>
        <v>0</v>
      </c>
      <c r="BL169" s="52">
        <f t="shared" si="375"/>
        <v>0</v>
      </c>
      <c r="BM169" s="52">
        <f t="shared" si="376"/>
        <v>0</v>
      </c>
      <c r="BN169" s="10">
        <f t="shared" si="377"/>
        <v>0</v>
      </c>
      <c r="BO169" s="10">
        <f t="shared" si="378"/>
        <v>0</v>
      </c>
    </row>
    <row r="170" ht="18.75" spans="2:67">
      <c r="B170" s="52"/>
      <c r="C170" s="34"/>
      <c r="D170" s="34">
        <v>2018</v>
      </c>
      <c r="E170" s="13">
        <v>0</v>
      </c>
      <c r="F170" s="16">
        <v>0</v>
      </c>
      <c r="G170" s="13">
        <v>0</v>
      </c>
      <c r="H170" s="16">
        <v>0</v>
      </c>
      <c r="I170" s="13">
        <v>0</v>
      </c>
      <c r="J170" s="16">
        <v>0</v>
      </c>
      <c r="K170" s="13">
        <v>0</v>
      </c>
      <c r="L170" s="16">
        <v>0</v>
      </c>
      <c r="M170" s="13">
        <v>0</v>
      </c>
      <c r="N170" s="16">
        <v>0</v>
      </c>
      <c r="O170" s="10">
        <v>0</v>
      </c>
      <c r="P170" s="10">
        <v>0</v>
      </c>
      <c r="S170" s="52"/>
      <c r="T170" s="34"/>
      <c r="U170" s="34">
        <v>2018</v>
      </c>
      <c r="V170" s="34"/>
      <c r="W170" s="34"/>
      <c r="X170" s="52"/>
      <c r="Y170" s="34"/>
      <c r="Z170" s="52"/>
      <c r="AA170" s="34"/>
      <c r="AB170" s="52"/>
      <c r="AC170" s="34"/>
      <c r="AD170" s="34"/>
      <c r="AE170" s="52"/>
      <c r="AF170" s="22">
        <f t="shared" si="363"/>
        <v>0</v>
      </c>
      <c r="AG170" s="22">
        <f t="shared" si="364"/>
        <v>0</v>
      </c>
      <c r="AJ170" s="52"/>
      <c r="AK170" s="34"/>
      <c r="AL170" s="34">
        <v>2018</v>
      </c>
      <c r="AM170" s="52">
        <v>0</v>
      </c>
      <c r="AN170" s="34">
        <v>0</v>
      </c>
      <c r="AO170" s="52">
        <v>0</v>
      </c>
      <c r="AP170" s="34">
        <v>0</v>
      </c>
      <c r="AQ170" s="52">
        <v>0</v>
      </c>
      <c r="AR170" s="34">
        <v>0</v>
      </c>
      <c r="AS170" s="52">
        <v>0</v>
      </c>
      <c r="AT170" s="34">
        <v>0</v>
      </c>
      <c r="AU170" s="52">
        <v>0</v>
      </c>
      <c r="AV170" s="34">
        <v>0</v>
      </c>
      <c r="AW170" s="10">
        <f t="shared" si="405"/>
        <v>0</v>
      </c>
      <c r="AX170" s="10">
        <f t="shared" si="406"/>
        <v>0</v>
      </c>
      <c r="BA170" s="52"/>
      <c r="BB170" s="34"/>
      <c r="BC170" s="34">
        <v>2018</v>
      </c>
      <c r="BD170" s="52">
        <f t="shared" si="367"/>
        <v>0</v>
      </c>
      <c r="BE170" s="52">
        <f t="shared" si="368"/>
        <v>0</v>
      </c>
      <c r="BF170" s="52">
        <f t="shared" si="369"/>
        <v>0</v>
      </c>
      <c r="BG170" s="52">
        <f t="shared" si="370"/>
        <v>0</v>
      </c>
      <c r="BH170" s="52">
        <f t="shared" si="371"/>
        <v>0</v>
      </c>
      <c r="BI170" s="52">
        <f t="shared" si="372"/>
        <v>0</v>
      </c>
      <c r="BJ170" s="52">
        <f t="shared" si="373"/>
        <v>0</v>
      </c>
      <c r="BK170" s="52">
        <f t="shared" si="374"/>
        <v>0</v>
      </c>
      <c r="BL170" s="52">
        <f t="shared" si="375"/>
        <v>0</v>
      </c>
      <c r="BM170" s="52">
        <f t="shared" si="376"/>
        <v>0</v>
      </c>
      <c r="BN170" s="10">
        <f t="shared" si="377"/>
        <v>0</v>
      </c>
      <c r="BO170" s="10">
        <f t="shared" si="378"/>
        <v>0</v>
      </c>
    </row>
    <row r="171" ht="18.75" spans="2:67">
      <c r="B171" s="52"/>
      <c r="C171" s="34"/>
      <c r="D171" s="34">
        <v>2019</v>
      </c>
      <c r="E171" s="13">
        <v>0</v>
      </c>
      <c r="F171" s="16">
        <v>0</v>
      </c>
      <c r="G171" s="13">
        <v>0</v>
      </c>
      <c r="H171" s="16">
        <v>0</v>
      </c>
      <c r="I171" s="13">
        <v>0</v>
      </c>
      <c r="J171" s="16">
        <v>0</v>
      </c>
      <c r="K171" s="13">
        <v>0</v>
      </c>
      <c r="L171" s="16">
        <v>0</v>
      </c>
      <c r="M171" s="13">
        <v>0</v>
      </c>
      <c r="N171" s="16">
        <v>0</v>
      </c>
      <c r="O171" s="10">
        <v>0</v>
      </c>
      <c r="P171" s="10">
        <v>0</v>
      </c>
      <c r="S171" s="52"/>
      <c r="T171" s="34"/>
      <c r="U171" s="34">
        <v>2019</v>
      </c>
      <c r="V171" s="34"/>
      <c r="W171" s="34"/>
      <c r="X171" s="52"/>
      <c r="Y171" s="34"/>
      <c r="Z171" s="52"/>
      <c r="AA171" s="34"/>
      <c r="AB171" s="52"/>
      <c r="AC171" s="34"/>
      <c r="AD171" s="34"/>
      <c r="AE171" s="52"/>
      <c r="AF171" s="22">
        <f t="shared" si="363"/>
        <v>0</v>
      </c>
      <c r="AG171" s="22">
        <f t="shared" si="364"/>
        <v>0</v>
      </c>
      <c r="AJ171" s="52"/>
      <c r="AK171" s="34"/>
      <c r="AL171" s="34">
        <v>2019</v>
      </c>
      <c r="AM171" s="52">
        <v>0</v>
      </c>
      <c r="AN171" s="34">
        <v>0</v>
      </c>
      <c r="AO171" s="52">
        <v>0</v>
      </c>
      <c r="AP171" s="34">
        <v>0</v>
      </c>
      <c r="AQ171" s="52">
        <v>0</v>
      </c>
      <c r="AR171" s="34">
        <v>0</v>
      </c>
      <c r="AS171" s="52">
        <v>0</v>
      </c>
      <c r="AT171" s="34">
        <v>0</v>
      </c>
      <c r="AU171" s="52">
        <v>0</v>
      </c>
      <c r="AV171" s="34">
        <v>0</v>
      </c>
      <c r="AW171" s="10">
        <f t="shared" si="405"/>
        <v>0</v>
      </c>
      <c r="AX171" s="10">
        <f t="shared" si="406"/>
        <v>0</v>
      </c>
      <c r="BA171" s="52"/>
      <c r="BB171" s="34"/>
      <c r="BC171" s="34">
        <v>2019</v>
      </c>
      <c r="BD171" s="52">
        <f t="shared" si="367"/>
        <v>0</v>
      </c>
      <c r="BE171" s="52">
        <f t="shared" si="368"/>
        <v>0</v>
      </c>
      <c r="BF171" s="52">
        <f t="shared" si="369"/>
        <v>0</v>
      </c>
      <c r="BG171" s="52">
        <f t="shared" si="370"/>
        <v>0</v>
      </c>
      <c r="BH171" s="52">
        <f t="shared" si="371"/>
        <v>0</v>
      </c>
      <c r="BI171" s="52">
        <f t="shared" si="372"/>
        <v>0</v>
      </c>
      <c r="BJ171" s="52">
        <f t="shared" si="373"/>
        <v>0</v>
      </c>
      <c r="BK171" s="52">
        <f t="shared" si="374"/>
        <v>0</v>
      </c>
      <c r="BL171" s="52">
        <f t="shared" si="375"/>
        <v>0</v>
      </c>
      <c r="BM171" s="52">
        <f t="shared" si="376"/>
        <v>0</v>
      </c>
      <c r="BN171" s="10">
        <f t="shared" si="377"/>
        <v>0</v>
      </c>
      <c r="BO171" s="10">
        <f t="shared" si="378"/>
        <v>0</v>
      </c>
    </row>
    <row r="172" ht="18.75" spans="2:67">
      <c r="B172" s="52"/>
      <c r="C172" s="34"/>
      <c r="D172" s="53">
        <v>2020</v>
      </c>
      <c r="E172" s="52">
        <v>0</v>
      </c>
      <c r="F172" s="34">
        <v>0</v>
      </c>
      <c r="G172" s="52">
        <v>0</v>
      </c>
      <c r="H172" s="34">
        <v>0</v>
      </c>
      <c r="I172" s="52">
        <v>0</v>
      </c>
      <c r="J172" s="34">
        <v>0</v>
      </c>
      <c r="K172" s="52">
        <v>0</v>
      </c>
      <c r="L172" s="34">
        <v>0</v>
      </c>
      <c r="M172" s="34">
        <v>0</v>
      </c>
      <c r="N172" s="34">
        <v>0</v>
      </c>
      <c r="O172" s="10">
        <v>0</v>
      </c>
      <c r="P172" s="10">
        <v>0</v>
      </c>
      <c r="S172" s="52"/>
      <c r="T172" s="34"/>
      <c r="U172" s="53">
        <v>2020</v>
      </c>
      <c r="V172" s="52"/>
      <c r="W172" s="34"/>
      <c r="X172" s="52"/>
      <c r="Y172" s="34"/>
      <c r="Z172" s="52"/>
      <c r="AA172" s="34"/>
      <c r="AB172" s="52"/>
      <c r="AC172" s="34"/>
      <c r="AD172" s="34"/>
      <c r="AE172" s="34"/>
      <c r="AF172" s="10">
        <f t="shared" si="363"/>
        <v>0</v>
      </c>
      <c r="AG172" s="10">
        <f t="shared" si="364"/>
        <v>0</v>
      </c>
      <c r="AJ172" s="52"/>
      <c r="AK172" s="34"/>
      <c r="AL172" s="53">
        <v>2020</v>
      </c>
      <c r="AM172" s="52">
        <v>0</v>
      </c>
      <c r="AN172" s="34">
        <v>0</v>
      </c>
      <c r="AO172" s="52">
        <v>0</v>
      </c>
      <c r="AP172" s="34">
        <v>0</v>
      </c>
      <c r="AQ172" s="52">
        <v>0</v>
      </c>
      <c r="AR172" s="34">
        <v>0</v>
      </c>
      <c r="AS172" s="52">
        <v>0</v>
      </c>
      <c r="AT172" s="34">
        <v>0</v>
      </c>
      <c r="AU172" s="52">
        <v>0</v>
      </c>
      <c r="AV172" s="34">
        <v>0</v>
      </c>
      <c r="AW172" s="10">
        <f t="shared" si="405"/>
        <v>0</v>
      </c>
      <c r="AX172" s="10">
        <f t="shared" si="406"/>
        <v>0</v>
      </c>
      <c r="BA172" s="52"/>
      <c r="BB172" s="34"/>
      <c r="BC172" s="53">
        <v>2020</v>
      </c>
      <c r="BD172" s="52">
        <f t="shared" si="367"/>
        <v>0</v>
      </c>
      <c r="BE172" s="52">
        <f t="shared" si="368"/>
        <v>0</v>
      </c>
      <c r="BF172" s="52">
        <f t="shared" si="369"/>
        <v>0</v>
      </c>
      <c r="BG172" s="52">
        <f t="shared" si="370"/>
        <v>0</v>
      </c>
      <c r="BH172" s="52">
        <f t="shared" si="371"/>
        <v>0</v>
      </c>
      <c r="BI172" s="52">
        <f t="shared" si="372"/>
        <v>0</v>
      </c>
      <c r="BJ172" s="52">
        <f t="shared" si="373"/>
        <v>0</v>
      </c>
      <c r="BK172" s="52">
        <f t="shared" si="374"/>
        <v>0</v>
      </c>
      <c r="BL172" s="52">
        <f t="shared" si="375"/>
        <v>0</v>
      </c>
      <c r="BM172" s="52">
        <f t="shared" si="376"/>
        <v>0</v>
      </c>
      <c r="BN172" s="10">
        <f t="shared" si="377"/>
        <v>0</v>
      </c>
      <c r="BO172" s="10">
        <f t="shared" si="378"/>
        <v>0</v>
      </c>
    </row>
    <row r="173" ht="18.75" spans="2:67">
      <c r="B173" s="52"/>
      <c r="C173" s="34"/>
      <c r="D173" s="53">
        <v>2021</v>
      </c>
      <c r="E173" s="52">
        <v>0</v>
      </c>
      <c r="F173" s="34">
        <v>0</v>
      </c>
      <c r="G173" s="52">
        <v>0</v>
      </c>
      <c r="H173" s="34">
        <v>0</v>
      </c>
      <c r="I173" s="52">
        <v>0</v>
      </c>
      <c r="J173" s="34">
        <v>0</v>
      </c>
      <c r="K173" s="52">
        <v>0</v>
      </c>
      <c r="L173" s="34">
        <v>0</v>
      </c>
      <c r="M173" s="34">
        <v>0</v>
      </c>
      <c r="N173" s="34">
        <v>0</v>
      </c>
      <c r="O173" s="10">
        <v>0</v>
      </c>
      <c r="P173" s="10">
        <v>0</v>
      </c>
      <c r="S173" s="52"/>
      <c r="T173" s="34"/>
      <c r="U173" s="53">
        <v>2021</v>
      </c>
      <c r="V173" s="52"/>
      <c r="W173" s="34"/>
      <c r="X173" s="52"/>
      <c r="Y173" s="34"/>
      <c r="Z173" s="52"/>
      <c r="AA173" s="34"/>
      <c r="AB173" s="52"/>
      <c r="AC173" s="34"/>
      <c r="AD173" s="34"/>
      <c r="AE173" s="34"/>
      <c r="AF173" s="10"/>
      <c r="AG173" s="10"/>
      <c r="AJ173" s="52"/>
      <c r="AK173" s="34"/>
      <c r="AL173" s="53">
        <v>2021</v>
      </c>
      <c r="AM173" s="52">
        <v>0</v>
      </c>
      <c r="AN173" s="34">
        <v>0</v>
      </c>
      <c r="AO173" s="52">
        <v>0</v>
      </c>
      <c r="AP173" s="34">
        <v>0</v>
      </c>
      <c r="AQ173" s="52">
        <v>0</v>
      </c>
      <c r="AR173" s="34">
        <v>0</v>
      </c>
      <c r="AS173" s="52">
        <v>0</v>
      </c>
      <c r="AT173" s="34">
        <v>0</v>
      </c>
      <c r="AU173" s="52">
        <v>0</v>
      </c>
      <c r="AV173" s="34">
        <v>0</v>
      </c>
      <c r="AW173" s="10">
        <f t="shared" si="405"/>
        <v>0</v>
      </c>
      <c r="AX173" s="10">
        <f t="shared" si="406"/>
        <v>0</v>
      </c>
      <c r="BA173" s="52"/>
      <c r="BB173" s="34"/>
      <c r="BC173" s="53">
        <v>2021</v>
      </c>
      <c r="BD173" s="52">
        <f t="shared" si="367"/>
        <v>0</v>
      </c>
      <c r="BE173" s="52">
        <f t="shared" si="368"/>
        <v>0</v>
      </c>
      <c r="BF173" s="52">
        <f t="shared" si="369"/>
        <v>0</v>
      </c>
      <c r="BG173" s="52">
        <f t="shared" si="370"/>
        <v>0</v>
      </c>
      <c r="BH173" s="52">
        <f t="shared" si="371"/>
        <v>0</v>
      </c>
      <c r="BI173" s="52">
        <f t="shared" si="372"/>
        <v>0</v>
      </c>
      <c r="BJ173" s="52">
        <f t="shared" si="373"/>
        <v>0</v>
      </c>
      <c r="BK173" s="52">
        <f t="shared" si="374"/>
        <v>0</v>
      </c>
      <c r="BL173" s="52">
        <f t="shared" si="375"/>
        <v>0</v>
      </c>
      <c r="BM173" s="52">
        <f t="shared" si="376"/>
        <v>0</v>
      </c>
      <c r="BN173" s="10">
        <f t="shared" si="377"/>
        <v>0</v>
      </c>
      <c r="BO173" s="10">
        <f t="shared" si="378"/>
        <v>0</v>
      </c>
    </row>
    <row r="174" customHeight="1" spans="2:67">
      <c r="B174" s="56" t="s">
        <v>61</v>
      </c>
      <c r="C174" s="57"/>
      <c r="D174" s="58"/>
      <c r="E174" s="59">
        <v>0</v>
      </c>
      <c r="F174" s="59">
        <v>0</v>
      </c>
      <c r="G174" s="59">
        <v>0</v>
      </c>
      <c r="H174" s="59">
        <v>0</v>
      </c>
      <c r="I174" s="59">
        <v>0</v>
      </c>
      <c r="J174" s="59">
        <v>0</v>
      </c>
      <c r="K174" s="59">
        <v>0</v>
      </c>
      <c r="L174" s="59">
        <v>0</v>
      </c>
      <c r="M174" s="59">
        <v>0</v>
      </c>
      <c r="N174" s="59">
        <v>0</v>
      </c>
      <c r="O174" s="59">
        <v>0</v>
      </c>
      <c r="P174" s="59">
        <v>0</v>
      </c>
      <c r="S174" s="56" t="s">
        <v>61</v>
      </c>
      <c r="T174" s="57"/>
      <c r="U174" s="58"/>
      <c r="V174" s="59">
        <f>SUM(V168:V173)</f>
        <v>0</v>
      </c>
      <c r="W174" s="59">
        <f t="shared" ref="W174" si="407">SUM(W168:W173)</f>
        <v>0</v>
      </c>
      <c r="X174" s="59">
        <f t="shared" ref="X174" si="408">SUM(X168:X173)</f>
        <v>0</v>
      </c>
      <c r="Y174" s="59">
        <f t="shared" ref="Y174" si="409">SUM(Y168:Y173)</f>
        <v>0</v>
      </c>
      <c r="Z174" s="59">
        <f t="shared" ref="Z174" si="410">SUM(Z168:Z173)</f>
        <v>0</v>
      </c>
      <c r="AA174" s="59">
        <f t="shared" ref="AA174" si="411">SUM(AA168:AA173)</f>
        <v>0</v>
      </c>
      <c r="AB174" s="59">
        <f t="shared" ref="AB174" si="412">SUM(AB168:AB173)</f>
        <v>0</v>
      </c>
      <c r="AC174" s="59">
        <f t="shared" ref="AC174" si="413">SUM(AC168:AC173)</f>
        <v>0</v>
      </c>
      <c r="AD174" s="59">
        <f t="shared" ref="AD174" si="414">SUM(AD168:AD173)</f>
        <v>0</v>
      </c>
      <c r="AE174" s="59">
        <f t="shared" ref="AE174" si="415">SUM(AE168:AE173)</f>
        <v>0</v>
      </c>
      <c r="AF174" s="59">
        <f t="shared" ref="AF174" si="416">SUM(AF168:AF173)</f>
        <v>0</v>
      </c>
      <c r="AG174" s="59">
        <f t="shared" ref="AG174" si="417">SUM(AG168:AG173)</f>
        <v>0</v>
      </c>
      <c r="AJ174" s="56" t="s">
        <v>61</v>
      </c>
      <c r="AK174" s="57"/>
      <c r="AL174" s="58"/>
      <c r="AM174" s="59">
        <f>SUM(AM168:AM173)</f>
        <v>0</v>
      </c>
      <c r="AN174" s="59">
        <f t="shared" ref="AN174:AX174" si="418">SUM(AN168:AN173)</f>
        <v>0</v>
      </c>
      <c r="AO174" s="59">
        <f t="shared" si="418"/>
        <v>0</v>
      </c>
      <c r="AP174" s="59">
        <f t="shared" si="418"/>
        <v>0</v>
      </c>
      <c r="AQ174" s="59">
        <f t="shared" si="418"/>
        <v>0</v>
      </c>
      <c r="AR174" s="59">
        <f t="shared" si="418"/>
        <v>0</v>
      </c>
      <c r="AS174" s="59">
        <f t="shared" si="418"/>
        <v>0</v>
      </c>
      <c r="AT174" s="59">
        <f t="shared" si="418"/>
        <v>0</v>
      </c>
      <c r="AU174" s="59">
        <f t="shared" si="418"/>
        <v>0</v>
      </c>
      <c r="AV174" s="59">
        <f t="shared" si="418"/>
        <v>0</v>
      </c>
      <c r="AW174" s="59">
        <f t="shared" si="418"/>
        <v>0</v>
      </c>
      <c r="AX174" s="59">
        <f t="shared" si="418"/>
        <v>0</v>
      </c>
      <c r="BA174" s="56" t="s">
        <v>61</v>
      </c>
      <c r="BB174" s="57"/>
      <c r="BC174" s="58"/>
      <c r="BD174" s="52">
        <f t="shared" si="367"/>
        <v>0</v>
      </c>
      <c r="BE174" s="52">
        <f t="shared" si="368"/>
        <v>0</v>
      </c>
      <c r="BF174" s="52">
        <f t="shared" si="369"/>
        <v>0</v>
      </c>
      <c r="BG174" s="52">
        <f t="shared" si="370"/>
        <v>0</v>
      </c>
      <c r="BH174" s="52">
        <f t="shared" si="371"/>
        <v>0</v>
      </c>
      <c r="BI174" s="52">
        <f t="shared" si="372"/>
        <v>0</v>
      </c>
      <c r="BJ174" s="52">
        <f t="shared" si="373"/>
        <v>0</v>
      </c>
      <c r="BK174" s="52">
        <f t="shared" si="374"/>
        <v>0</v>
      </c>
      <c r="BL174" s="52">
        <f t="shared" si="375"/>
        <v>0</v>
      </c>
      <c r="BM174" s="52">
        <f t="shared" si="376"/>
        <v>0</v>
      </c>
      <c r="BN174" s="10">
        <f t="shared" si="377"/>
        <v>0</v>
      </c>
      <c r="BO174" s="10">
        <f t="shared" si="378"/>
        <v>0</v>
      </c>
    </row>
    <row r="175" ht="18.75" spans="2:67">
      <c r="B175" s="52">
        <v>4</v>
      </c>
      <c r="C175" s="34" t="s">
        <v>428</v>
      </c>
      <c r="D175" s="34">
        <v>2016</v>
      </c>
      <c r="E175" s="16">
        <v>0</v>
      </c>
      <c r="F175" s="16">
        <v>0</v>
      </c>
      <c r="G175" s="16">
        <v>0</v>
      </c>
      <c r="H175" s="16">
        <v>0</v>
      </c>
      <c r="I175" s="13">
        <v>0</v>
      </c>
      <c r="J175" s="16">
        <v>0</v>
      </c>
      <c r="K175" s="13">
        <v>0</v>
      </c>
      <c r="L175" s="16">
        <v>0</v>
      </c>
      <c r="M175" s="16">
        <v>0</v>
      </c>
      <c r="N175" s="16">
        <v>0</v>
      </c>
      <c r="O175" s="10">
        <v>0</v>
      </c>
      <c r="P175" s="10">
        <v>0</v>
      </c>
      <c r="S175" s="52">
        <v>4</v>
      </c>
      <c r="T175" s="34" t="s">
        <v>428</v>
      </c>
      <c r="U175" s="53">
        <v>2016</v>
      </c>
      <c r="V175" s="13">
        <v>0</v>
      </c>
      <c r="W175" s="16">
        <v>0</v>
      </c>
      <c r="X175" s="13">
        <v>0</v>
      </c>
      <c r="Y175" s="16">
        <v>0</v>
      </c>
      <c r="Z175" s="13">
        <v>0</v>
      </c>
      <c r="AA175" s="16">
        <v>0</v>
      </c>
      <c r="AB175" s="13">
        <v>0</v>
      </c>
      <c r="AC175" s="16">
        <v>0</v>
      </c>
      <c r="AD175" s="16">
        <v>0</v>
      </c>
      <c r="AE175" s="16">
        <v>0</v>
      </c>
      <c r="AF175" s="10">
        <f t="shared" ref="AF175:AF181" si="419">V175+X175+Z175+AB175+AD175</f>
        <v>0</v>
      </c>
      <c r="AG175" s="10">
        <f t="shared" ref="AG175:AG181" si="420">W175+Y175+AA175+AC175+AE175</f>
        <v>0</v>
      </c>
      <c r="AJ175" s="52">
        <v>4</v>
      </c>
      <c r="AK175" s="34" t="s">
        <v>428</v>
      </c>
      <c r="AL175" s="53">
        <v>2016</v>
      </c>
      <c r="AM175" s="13">
        <v>0</v>
      </c>
      <c r="AN175" s="16">
        <v>0</v>
      </c>
      <c r="AO175" s="13">
        <v>0</v>
      </c>
      <c r="AP175" s="16">
        <v>0</v>
      </c>
      <c r="AQ175" s="13">
        <v>0</v>
      </c>
      <c r="AR175" s="16">
        <v>0</v>
      </c>
      <c r="AS175" s="13">
        <v>0</v>
      </c>
      <c r="AT175" s="16">
        <v>0</v>
      </c>
      <c r="AU175" s="16">
        <v>0</v>
      </c>
      <c r="AV175" s="16">
        <v>0</v>
      </c>
      <c r="AW175" s="10">
        <f t="shared" ref="AW175:AW181" si="421">AM175+AO175+AQ175+AS175+AU175</f>
        <v>0</v>
      </c>
      <c r="AX175" s="10">
        <f t="shared" ref="AX175:AX181" si="422">AN175+AP175+AR175+AT175+AV175</f>
        <v>0</v>
      </c>
      <c r="BA175" s="65">
        <v>4</v>
      </c>
      <c r="BB175" s="66" t="s">
        <v>428</v>
      </c>
      <c r="BC175" s="34">
        <v>2016</v>
      </c>
      <c r="BD175" s="52">
        <f t="shared" si="367"/>
        <v>0</v>
      </c>
      <c r="BE175" s="52">
        <f t="shared" si="368"/>
        <v>0</v>
      </c>
      <c r="BF175" s="52">
        <f t="shared" si="369"/>
        <v>0</v>
      </c>
      <c r="BG175" s="52">
        <f t="shared" si="370"/>
        <v>0</v>
      </c>
      <c r="BH175" s="52">
        <f t="shared" si="371"/>
        <v>0</v>
      </c>
      <c r="BI175" s="52">
        <f t="shared" si="372"/>
        <v>0</v>
      </c>
      <c r="BJ175" s="52">
        <f t="shared" si="373"/>
        <v>0</v>
      </c>
      <c r="BK175" s="52">
        <f t="shared" si="374"/>
        <v>0</v>
      </c>
      <c r="BL175" s="52">
        <f t="shared" si="375"/>
        <v>0</v>
      </c>
      <c r="BM175" s="52">
        <f t="shared" si="376"/>
        <v>0</v>
      </c>
      <c r="BN175" s="10">
        <f t="shared" si="377"/>
        <v>0</v>
      </c>
      <c r="BO175" s="10">
        <f t="shared" si="378"/>
        <v>0</v>
      </c>
    </row>
    <row r="176" ht="18.75" spans="2:67">
      <c r="B176" s="52"/>
      <c r="C176" s="34"/>
      <c r="D176" s="34">
        <v>2017</v>
      </c>
      <c r="E176" s="16">
        <v>0</v>
      </c>
      <c r="F176" s="16">
        <v>0</v>
      </c>
      <c r="G176" s="16">
        <v>0</v>
      </c>
      <c r="H176" s="16">
        <v>0</v>
      </c>
      <c r="I176" s="13">
        <v>0</v>
      </c>
      <c r="J176" s="16">
        <v>0</v>
      </c>
      <c r="K176" s="13">
        <v>0</v>
      </c>
      <c r="L176" s="16">
        <v>0</v>
      </c>
      <c r="M176" s="16">
        <v>0</v>
      </c>
      <c r="N176" s="16">
        <v>0</v>
      </c>
      <c r="O176" s="10">
        <v>0</v>
      </c>
      <c r="P176" s="10">
        <v>0</v>
      </c>
      <c r="S176" s="52"/>
      <c r="T176" s="34"/>
      <c r="U176" s="53">
        <v>2017</v>
      </c>
      <c r="V176" s="13">
        <v>0</v>
      </c>
      <c r="W176" s="16">
        <v>0</v>
      </c>
      <c r="X176" s="13">
        <v>0</v>
      </c>
      <c r="Y176" s="16">
        <v>0</v>
      </c>
      <c r="Z176" s="13">
        <v>0</v>
      </c>
      <c r="AA176" s="16">
        <v>0</v>
      </c>
      <c r="AB176" s="13">
        <v>0</v>
      </c>
      <c r="AC176" s="16">
        <v>0</v>
      </c>
      <c r="AD176" s="16">
        <v>0</v>
      </c>
      <c r="AE176" s="16">
        <v>0</v>
      </c>
      <c r="AF176" s="10">
        <f t="shared" si="419"/>
        <v>0</v>
      </c>
      <c r="AG176" s="10">
        <f t="shared" si="420"/>
        <v>0</v>
      </c>
      <c r="AJ176" s="52"/>
      <c r="AK176" s="34"/>
      <c r="AL176" s="53">
        <v>2017</v>
      </c>
      <c r="AM176" s="13">
        <v>0</v>
      </c>
      <c r="AN176" s="16">
        <v>0</v>
      </c>
      <c r="AO176" s="13">
        <v>0</v>
      </c>
      <c r="AP176" s="16">
        <v>0</v>
      </c>
      <c r="AQ176" s="13">
        <v>0</v>
      </c>
      <c r="AR176" s="16">
        <v>0</v>
      </c>
      <c r="AS176" s="13">
        <v>0</v>
      </c>
      <c r="AT176" s="16">
        <v>0</v>
      </c>
      <c r="AU176" s="16">
        <v>0</v>
      </c>
      <c r="AV176" s="16">
        <v>0</v>
      </c>
      <c r="AW176" s="10">
        <f t="shared" si="421"/>
        <v>0</v>
      </c>
      <c r="AX176" s="10">
        <f t="shared" si="422"/>
        <v>0</v>
      </c>
      <c r="BA176" s="67"/>
      <c r="BB176" s="68"/>
      <c r="BC176" s="34">
        <v>2017</v>
      </c>
      <c r="BD176" s="52">
        <f t="shared" si="367"/>
        <v>0</v>
      </c>
      <c r="BE176" s="52">
        <f t="shared" si="368"/>
        <v>0</v>
      </c>
      <c r="BF176" s="52">
        <f t="shared" si="369"/>
        <v>0</v>
      </c>
      <c r="BG176" s="52">
        <f t="shared" si="370"/>
        <v>0</v>
      </c>
      <c r="BH176" s="52">
        <f t="shared" si="371"/>
        <v>0</v>
      </c>
      <c r="BI176" s="52">
        <f t="shared" si="372"/>
        <v>0</v>
      </c>
      <c r="BJ176" s="52">
        <f t="shared" si="373"/>
        <v>0</v>
      </c>
      <c r="BK176" s="52">
        <f t="shared" si="374"/>
        <v>0</v>
      </c>
      <c r="BL176" s="52">
        <f t="shared" si="375"/>
        <v>0</v>
      </c>
      <c r="BM176" s="52">
        <f t="shared" si="376"/>
        <v>0</v>
      </c>
      <c r="BN176" s="10">
        <f t="shared" si="377"/>
        <v>0</v>
      </c>
      <c r="BO176" s="10">
        <f t="shared" si="378"/>
        <v>0</v>
      </c>
    </row>
    <row r="177" ht="18.75" spans="2:67">
      <c r="B177" s="52"/>
      <c r="C177" s="34"/>
      <c r="D177" s="34">
        <v>2018</v>
      </c>
      <c r="E177" s="16">
        <v>0</v>
      </c>
      <c r="F177" s="16">
        <v>0</v>
      </c>
      <c r="G177" s="16">
        <v>0</v>
      </c>
      <c r="H177" s="16">
        <v>0</v>
      </c>
      <c r="I177" s="13">
        <v>0</v>
      </c>
      <c r="J177" s="16">
        <v>0</v>
      </c>
      <c r="K177" s="13">
        <v>0</v>
      </c>
      <c r="L177" s="16">
        <v>0</v>
      </c>
      <c r="M177" s="16">
        <v>0</v>
      </c>
      <c r="N177" s="16">
        <v>0</v>
      </c>
      <c r="O177" s="10">
        <v>0</v>
      </c>
      <c r="P177" s="10">
        <v>0</v>
      </c>
      <c r="S177" s="52"/>
      <c r="T177" s="34"/>
      <c r="U177" s="53">
        <v>2018</v>
      </c>
      <c r="V177" s="13">
        <v>0</v>
      </c>
      <c r="W177" s="16">
        <v>0</v>
      </c>
      <c r="X177" s="13">
        <v>0</v>
      </c>
      <c r="Y177" s="16">
        <v>0</v>
      </c>
      <c r="Z177" s="13">
        <v>0</v>
      </c>
      <c r="AA177" s="16">
        <v>0</v>
      </c>
      <c r="AB177" s="13">
        <v>0</v>
      </c>
      <c r="AC177" s="16">
        <v>0</v>
      </c>
      <c r="AD177" s="16">
        <v>0</v>
      </c>
      <c r="AE177" s="16">
        <v>0</v>
      </c>
      <c r="AF177" s="10">
        <f t="shared" si="419"/>
        <v>0</v>
      </c>
      <c r="AG177" s="10">
        <f t="shared" si="420"/>
        <v>0</v>
      </c>
      <c r="AJ177" s="52"/>
      <c r="AK177" s="34"/>
      <c r="AL177" s="53">
        <v>2018</v>
      </c>
      <c r="AM177" s="13">
        <v>0</v>
      </c>
      <c r="AN177" s="16">
        <v>0</v>
      </c>
      <c r="AO177" s="13">
        <v>0</v>
      </c>
      <c r="AP177" s="16">
        <v>0</v>
      </c>
      <c r="AQ177" s="13">
        <v>0</v>
      </c>
      <c r="AR177" s="16">
        <v>0</v>
      </c>
      <c r="AS177" s="13">
        <v>0</v>
      </c>
      <c r="AT177" s="16">
        <v>0</v>
      </c>
      <c r="AU177" s="16">
        <v>0</v>
      </c>
      <c r="AV177" s="16">
        <v>0</v>
      </c>
      <c r="AW177" s="10">
        <f t="shared" si="421"/>
        <v>0</v>
      </c>
      <c r="AX177" s="10">
        <f t="shared" si="422"/>
        <v>0</v>
      </c>
      <c r="BA177" s="67"/>
      <c r="BB177" s="68"/>
      <c r="BC177" s="34">
        <v>2018</v>
      </c>
      <c r="BD177" s="52">
        <f t="shared" si="367"/>
        <v>0</v>
      </c>
      <c r="BE177" s="52">
        <f t="shared" si="368"/>
        <v>0</v>
      </c>
      <c r="BF177" s="52">
        <f t="shared" si="369"/>
        <v>0</v>
      </c>
      <c r="BG177" s="52">
        <f t="shared" si="370"/>
        <v>0</v>
      </c>
      <c r="BH177" s="52">
        <f t="shared" si="371"/>
        <v>0</v>
      </c>
      <c r="BI177" s="52">
        <f t="shared" si="372"/>
        <v>0</v>
      </c>
      <c r="BJ177" s="52">
        <f t="shared" si="373"/>
        <v>0</v>
      </c>
      <c r="BK177" s="52">
        <f t="shared" si="374"/>
        <v>0</v>
      </c>
      <c r="BL177" s="52">
        <f t="shared" si="375"/>
        <v>0</v>
      </c>
      <c r="BM177" s="52">
        <f t="shared" si="376"/>
        <v>0</v>
      </c>
      <c r="BN177" s="10">
        <f t="shared" si="377"/>
        <v>0</v>
      </c>
      <c r="BO177" s="10">
        <f t="shared" si="378"/>
        <v>0</v>
      </c>
    </row>
    <row r="178" ht="18.75" spans="2:67">
      <c r="B178" s="52"/>
      <c r="C178" s="34"/>
      <c r="D178" s="34">
        <v>2019</v>
      </c>
      <c r="E178" s="16">
        <v>0</v>
      </c>
      <c r="F178" s="16">
        <v>0</v>
      </c>
      <c r="G178" s="16">
        <v>0</v>
      </c>
      <c r="H178" s="16">
        <v>0</v>
      </c>
      <c r="I178" s="13">
        <v>0</v>
      </c>
      <c r="J178" s="16">
        <v>0</v>
      </c>
      <c r="K178" s="13">
        <v>0</v>
      </c>
      <c r="L178" s="16">
        <v>0</v>
      </c>
      <c r="M178" s="16">
        <v>0</v>
      </c>
      <c r="N178" s="16">
        <v>0</v>
      </c>
      <c r="O178" s="10">
        <v>0</v>
      </c>
      <c r="P178" s="10">
        <v>0</v>
      </c>
      <c r="S178" s="52"/>
      <c r="T178" s="34"/>
      <c r="U178" s="53">
        <v>2019</v>
      </c>
      <c r="V178" s="13">
        <v>0</v>
      </c>
      <c r="W178" s="16">
        <v>0</v>
      </c>
      <c r="X178" s="13">
        <v>0</v>
      </c>
      <c r="Y178" s="16">
        <v>0</v>
      </c>
      <c r="Z178" s="13">
        <v>0</v>
      </c>
      <c r="AA178" s="16">
        <v>0</v>
      </c>
      <c r="AB178" s="13">
        <v>0</v>
      </c>
      <c r="AC178" s="16">
        <v>0</v>
      </c>
      <c r="AD178" s="16">
        <v>0</v>
      </c>
      <c r="AE178" s="16">
        <v>0</v>
      </c>
      <c r="AF178" s="10">
        <f t="shared" si="419"/>
        <v>0</v>
      </c>
      <c r="AG178" s="10">
        <f t="shared" si="420"/>
        <v>0</v>
      </c>
      <c r="AJ178" s="52"/>
      <c r="AK178" s="34"/>
      <c r="AL178" s="53">
        <v>2019</v>
      </c>
      <c r="AM178" s="13">
        <v>0</v>
      </c>
      <c r="AN178" s="16">
        <v>0</v>
      </c>
      <c r="AO178" s="13">
        <v>0</v>
      </c>
      <c r="AP178" s="16">
        <v>0</v>
      </c>
      <c r="AQ178" s="13">
        <v>0</v>
      </c>
      <c r="AR178" s="16">
        <v>0</v>
      </c>
      <c r="AS178" s="13">
        <v>0</v>
      </c>
      <c r="AT178" s="16">
        <v>0</v>
      </c>
      <c r="AU178" s="16">
        <v>0</v>
      </c>
      <c r="AV178" s="16">
        <v>0</v>
      </c>
      <c r="AW178" s="10">
        <f t="shared" si="421"/>
        <v>0</v>
      </c>
      <c r="AX178" s="10">
        <f t="shared" si="422"/>
        <v>0</v>
      </c>
      <c r="BA178" s="67"/>
      <c r="BB178" s="68"/>
      <c r="BC178" s="34">
        <v>2019</v>
      </c>
      <c r="BD178" s="52">
        <f t="shared" si="367"/>
        <v>0</v>
      </c>
      <c r="BE178" s="52">
        <f t="shared" si="368"/>
        <v>0</v>
      </c>
      <c r="BF178" s="52">
        <f t="shared" si="369"/>
        <v>0</v>
      </c>
      <c r="BG178" s="52">
        <f t="shared" si="370"/>
        <v>0</v>
      </c>
      <c r="BH178" s="52">
        <f t="shared" si="371"/>
        <v>0</v>
      </c>
      <c r="BI178" s="52">
        <f t="shared" si="372"/>
        <v>0</v>
      </c>
      <c r="BJ178" s="52">
        <f t="shared" si="373"/>
        <v>0</v>
      </c>
      <c r="BK178" s="52">
        <f t="shared" si="374"/>
        <v>0</v>
      </c>
      <c r="BL178" s="52">
        <f t="shared" si="375"/>
        <v>0</v>
      </c>
      <c r="BM178" s="52">
        <f t="shared" si="376"/>
        <v>0</v>
      </c>
      <c r="BN178" s="10">
        <f t="shared" si="377"/>
        <v>0</v>
      </c>
      <c r="BO178" s="10">
        <f t="shared" si="378"/>
        <v>0</v>
      </c>
    </row>
    <row r="179" ht="18.75" spans="2:67">
      <c r="B179" s="52"/>
      <c r="C179" s="34"/>
      <c r="D179" s="53">
        <v>2020</v>
      </c>
      <c r="E179" s="16">
        <v>0</v>
      </c>
      <c r="F179" s="16">
        <v>0</v>
      </c>
      <c r="G179" s="52">
        <v>0</v>
      </c>
      <c r="H179" s="34">
        <v>0</v>
      </c>
      <c r="I179" s="52">
        <v>0</v>
      </c>
      <c r="J179" s="34">
        <v>0</v>
      </c>
      <c r="K179" s="52">
        <v>0</v>
      </c>
      <c r="L179" s="34">
        <v>0</v>
      </c>
      <c r="M179" s="34">
        <v>0</v>
      </c>
      <c r="N179" s="34">
        <v>0</v>
      </c>
      <c r="O179" s="10">
        <v>0</v>
      </c>
      <c r="P179" s="10">
        <v>0</v>
      </c>
      <c r="S179" s="52"/>
      <c r="T179" s="34"/>
      <c r="U179" s="53">
        <v>2020</v>
      </c>
      <c r="V179" s="13">
        <v>0</v>
      </c>
      <c r="W179" s="16">
        <v>0</v>
      </c>
      <c r="X179" s="52">
        <v>0</v>
      </c>
      <c r="Y179" s="34">
        <v>0</v>
      </c>
      <c r="Z179" s="52">
        <v>0</v>
      </c>
      <c r="AA179" s="34">
        <v>0</v>
      </c>
      <c r="AB179" s="52">
        <v>0</v>
      </c>
      <c r="AC179" s="34">
        <v>0</v>
      </c>
      <c r="AD179" s="34">
        <v>0</v>
      </c>
      <c r="AE179" s="34">
        <v>0</v>
      </c>
      <c r="AF179" s="10">
        <f t="shared" si="419"/>
        <v>0</v>
      </c>
      <c r="AG179" s="10">
        <f t="shared" si="420"/>
        <v>0</v>
      </c>
      <c r="AJ179" s="52"/>
      <c r="AK179" s="34"/>
      <c r="AL179" s="53">
        <v>2020</v>
      </c>
      <c r="AM179" s="13">
        <v>0</v>
      </c>
      <c r="AN179" s="16">
        <v>0</v>
      </c>
      <c r="AO179" s="52">
        <v>0</v>
      </c>
      <c r="AP179" s="34">
        <v>0</v>
      </c>
      <c r="AQ179" s="52">
        <v>0</v>
      </c>
      <c r="AR179" s="34">
        <v>0</v>
      </c>
      <c r="AS179" s="52">
        <v>0</v>
      </c>
      <c r="AT179" s="34">
        <v>0</v>
      </c>
      <c r="AU179" s="34">
        <v>0</v>
      </c>
      <c r="AV179" s="34">
        <v>0</v>
      </c>
      <c r="AW179" s="10">
        <f t="shared" si="421"/>
        <v>0</v>
      </c>
      <c r="AX179" s="10">
        <f t="shared" si="422"/>
        <v>0</v>
      </c>
      <c r="BA179" s="67"/>
      <c r="BB179" s="68"/>
      <c r="BC179" s="53">
        <v>2020</v>
      </c>
      <c r="BD179" s="52">
        <f t="shared" si="367"/>
        <v>0</v>
      </c>
      <c r="BE179" s="52">
        <f t="shared" si="368"/>
        <v>0</v>
      </c>
      <c r="BF179" s="52">
        <f t="shared" si="369"/>
        <v>0</v>
      </c>
      <c r="BG179" s="52">
        <f t="shared" si="370"/>
        <v>0</v>
      </c>
      <c r="BH179" s="52">
        <f t="shared" si="371"/>
        <v>0</v>
      </c>
      <c r="BI179" s="52">
        <f t="shared" si="372"/>
        <v>0</v>
      </c>
      <c r="BJ179" s="52">
        <f t="shared" si="373"/>
        <v>0</v>
      </c>
      <c r="BK179" s="52">
        <f t="shared" si="374"/>
        <v>0</v>
      </c>
      <c r="BL179" s="52">
        <f t="shared" si="375"/>
        <v>0</v>
      </c>
      <c r="BM179" s="52">
        <f t="shared" si="376"/>
        <v>0</v>
      </c>
      <c r="BN179" s="10">
        <f t="shared" si="377"/>
        <v>0</v>
      </c>
      <c r="BO179" s="10">
        <f t="shared" si="378"/>
        <v>0</v>
      </c>
    </row>
    <row r="180" ht="18.75" spans="2:67">
      <c r="B180" s="52"/>
      <c r="C180" s="34"/>
      <c r="D180" s="53">
        <v>2021</v>
      </c>
      <c r="E180" s="52">
        <v>0</v>
      </c>
      <c r="F180" s="34">
        <v>0</v>
      </c>
      <c r="G180" s="52">
        <v>0</v>
      </c>
      <c r="H180" s="34">
        <v>0</v>
      </c>
      <c r="I180" s="52">
        <v>0</v>
      </c>
      <c r="J180" s="34">
        <v>0</v>
      </c>
      <c r="K180" s="52">
        <v>0</v>
      </c>
      <c r="L180" s="34">
        <v>0</v>
      </c>
      <c r="M180" s="34">
        <v>0</v>
      </c>
      <c r="N180" s="34">
        <v>0</v>
      </c>
      <c r="O180" s="10">
        <v>0</v>
      </c>
      <c r="P180" s="10">
        <v>0</v>
      </c>
      <c r="S180" s="52"/>
      <c r="T180" s="34"/>
      <c r="U180" s="53">
        <v>2021</v>
      </c>
      <c r="V180" s="16">
        <v>0</v>
      </c>
      <c r="W180" s="16">
        <v>0</v>
      </c>
      <c r="X180" s="13">
        <v>0</v>
      </c>
      <c r="Y180" s="16">
        <v>0</v>
      </c>
      <c r="Z180" s="13">
        <v>0</v>
      </c>
      <c r="AA180" s="16">
        <v>0</v>
      </c>
      <c r="AB180" s="13">
        <v>0</v>
      </c>
      <c r="AC180" s="16">
        <v>0</v>
      </c>
      <c r="AD180" s="16">
        <v>0</v>
      </c>
      <c r="AE180" s="13">
        <v>0</v>
      </c>
      <c r="AF180" s="10">
        <f t="shared" si="419"/>
        <v>0</v>
      </c>
      <c r="AG180" s="10">
        <f t="shared" si="420"/>
        <v>0</v>
      </c>
      <c r="AJ180" s="52"/>
      <c r="AK180" s="34"/>
      <c r="AL180" s="53">
        <v>2021</v>
      </c>
      <c r="AM180" s="16">
        <v>0</v>
      </c>
      <c r="AN180" s="16">
        <v>0</v>
      </c>
      <c r="AO180" s="13">
        <v>0</v>
      </c>
      <c r="AP180" s="16">
        <v>0</v>
      </c>
      <c r="AQ180" s="13">
        <v>0</v>
      </c>
      <c r="AR180" s="16">
        <v>0</v>
      </c>
      <c r="AS180" s="13">
        <v>0</v>
      </c>
      <c r="AT180" s="16">
        <v>0</v>
      </c>
      <c r="AU180" s="16">
        <v>0</v>
      </c>
      <c r="AV180" s="13">
        <v>0</v>
      </c>
      <c r="AW180" s="10">
        <f t="shared" si="421"/>
        <v>0</v>
      </c>
      <c r="AX180" s="10">
        <f t="shared" si="422"/>
        <v>0</v>
      </c>
      <c r="BA180" s="67"/>
      <c r="BB180" s="68"/>
      <c r="BC180" s="53">
        <v>2021</v>
      </c>
      <c r="BD180" s="52">
        <f t="shared" si="367"/>
        <v>0</v>
      </c>
      <c r="BE180" s="52">
        <f t="shared" si="368"/>
        <v>0</v>
      </c>
      <c r="BF180" s="52">
        <f t="shared" si="369"/>
        <v>0</v>
      </c>
      <c r="BG180" s="52">
        <f t="shared" si="370"/>
        <v>0</v>
      </c>
      <c r="BH180" s="52">
        <f t="shared" si="371"/>
        <v>0</v>
      </c>
      <c r="BI180" s="52">
        <f t="shared" si="372"/>
        <v>0</v>
      </c>
      <c r="BJ180" s="52">
        <f t="shared" si="373"/>
        <v>0</v>
      </c>
      <c r="BK180" s="52">
        <f t="shared" si="374"/>
        <v>0</v>
      </c>
      <c r="BL180" s="52">
        <f t="shared" si="375"/>
        <v>0</v>
      </c>
      <c r="BM180" s="52">
        <f t="shared" si="376"/>
        <v>0</v>
      </c>
      <c r="BN180" s="10">
        <f t="shared" si="377"/>
        <v>0</v>
      </c>
      <c r="BO180" s="10">
        <f t="shared" si="378"/>
        <v>0</v>
      </c>
    </row>
    <row r="181" ht="18.75" spans="2:67">
      <c r="B181" s="54"/>
      <c r="C181" s="55"/>
      <c r="D181" s="53">
        <v>2022</v>
      </c>
      <c r="E181" s="52">
        <v>1</v>
      </c>
      <c r="F181" s="34">
        <v>45234</v>
      </c>
      <c r="G181" s="52">
        <v>0</v>
      </c>
      <c r="H181" s="34">
        <v>0</v>
      </c>
      <c r="I181" s="52">
        <v>0</v>
      </c>
      <c r="J181" s="34">
        <v>0</v>
      </c>
      <c r="K181" s="52">
        <v>0</v>
      </c>
      <c r="L181" s="34">
        <v>0</v>
      </c>
      <c r="M181" s="34">
        <v>0</v>
      </c>
      <c r="N181" s="34">
        <v>0</v>
      </c>
      <c r="O181" s="10">
        <v>1</v>
      </c>
      <c r="P181" s="10">
        <v>45234</v>
      </c>
      <c r="S181" s="52"/>
      <c r="T181" s="34"/>
      <c r="U181" s="53">
        <v>2022</v>
      </c>
      <c r="V181" s="16">
        <v>0</v>
      </c>
      <c r="W181" s="16">
        <v>0</v>
      </c>
      <c r="X181" s="13">
        <v>0</v>
      </c>
      <c r="Y181" s="16">
        <v>0</v>
      </c>
      <c r="Z181" s="13">
        <v>0</v>
      </c>
      <c r="AA181" s="16">
        <v>0</v>
      </c>
      <c r="AB181" s="13">
        <v>0</v>
      </c>
      <c r="AC181" s="16">
        <v>0</v>
      </c>
      <c r="AD181" s="16">
        <v>0</v>
      </c>
      <c r="AE181" s="13">
        <v>0</v>
      </c>
      <c r="AF181" s="10">
        <f t="shared" si="419"/>
        <v>0</v>
      </c>
      <c r="AG181" s="10">
        <f t="shared" si="420"/>
        <v>0</v>
      </c>
      <c r="AJ181" s="52"/>
      <c r="AK181" s="34"/>
      <c r="AL181" s="53">
        <v>2022</v>
      </c>
      <c r="AM181" s="52">
        <v>0</v>
      </c>
      <c r="AN181" s="34">
        <v>0</v>
      </c>
      <c r="AO181" s="52">
        <v>0</v>
      </c>
      <c r="AP181" s="34">
        <v>0</v>
      </c>
      <c r="AQ181" s="52">
        <v>0</v>
      </c>
      <c r="AR181" s="34">
        <v>0</v>
      </c>
      <c r="AS181" s="52">
        <v>0</v>
      </c>
      <c r="AT181" s="34">
        <v>0</v>
      </c>
      <c r="AU181" s="52">
        <v>0</v>
      </c>
      <c r="AV181" s="34">
        <v>0</v>
      </c>
      <c r="AW181" s="10">
        <f t="shared" si="421"/>
        <v>0</v>
      </c>
      <c r="AX181" s="10">
        <f t="shared" si="422"/>
        <v>0</v>
      </c>
      <c r="BA181" s="69"/>
      <c r="BB181" s="70"/>
      <c r="BC181" s="53">
        <v>2022</v>
      </c>
      <c r="BD181" s="52">
        <f t="shared" si="367"/>
        <v>1</v>
      </c>
      <c r="BE181" s="52">
        <f t="shared" si="368"/>
        <v>45234</v>
      </c>
      <c r="BF181" s="52">
        <f t="shared" si="369"/>
        <v>0</v>
      </c>
      <c r="BG181" s="52">
        <f t="shared" si="370"/>
        <v>0</v>
      </c>
      <c r="BH181" s="52">
        <f t="shared" si="371"/>
        <v>0</v>
      </c>
      <c r="BI181" s="52">
        <f t="shared" si="372"/>
        <v>0</v>
      </c>
      <c r="BJ181" s="52">
        <f t="shared" si="373"/>
        <v>0</v>
      </c>
      <c r="BK181" s="52">
        <f t="shared" si="374"/>
        <v>0</v>
      </c>
      <c r="BL181" s="52">
        <f t="shared" si="375"/>
        <v>0</v>
      </c>
      <c r="BM181" s="52">
        <f t="shared" si="376"/>
        <v>0</v>
      </c>
      <c r="BN181" s="10">
        <f t="shared" si="377"/>
        <v>1</v>
      </c>
      <c r="BO181" s="10">
        <f t="shared" si="378"/>
        <v>45234</v>
      </c>
    </row>
    <row r="182" customHeight="1" spans="2:67">
      <c r="B182" s="56" t="s">
        <v>61</v>
      </c>
      <c r="C182" s="57"/>
      <c r="D182" s="58"/>
      <c r="E182" s="59">
        <v>1</v>
      </c>
      <c r="F182" s="59">
        <v>45234</v>
      </c>
      <c r="G182" s="59">
        <v>0</v>
      </c>
      <c r="H182" s="59">
        <v>0</v>
      </c>
      <c r="I182" s="59">
        <v>0</v>
      </c>
      <c r="J182" s="59">
        <v>0</v>
      </c>
      <c r="K182" s="59">
        <v>0</v>
      </c>
      <c r="L182" s="59">
        <v>0</v>
      </c>
      <c r="M182" s="59">
        <v>0</v>
      </c>
      <c r="N182" s="59">
        <v>0</v>
      </c>
      <c r="O182" s="59">
        <v>1</v>
      </c>
      <c r="P182" s="59">
        <v>45234</v>
      </c>
      <c r="S182" s="62" t="s">
        <v>61</v>
      </c>
      <c r="T182" s="63"/>
      <c r="U182" s="64"/>
      <c r="V182" s="59">
        <f t="shared" ref="V182:AG182" si="423">SUM(V175:V181)</f>
        <v>0</v>
      </c>
      <c r="W182" s="59">
        <f t="shared" si="423"/>
        <v>0</v>
      </c>
      <c r="X182" s="59">
        <f t="shared" si="423"/>
        <v>0</v>
      </c>
      <c r="Y182" s="59">
        <f t="shared" si="423"/>
        <v>0</v>
      </c>
      <c r="Z182" s="59">
        <f t="shared" si="423"/>
        <v>0</v>
      </c>
      <c r="AA182" s="59">
        <f t="shared" si="423"/>
        <v>0</v>
      </c>
      <c r="AB182" s="59">
        <f t="shared" si="423"/>
        <v>0</v>
      </c>
      <c r="AC182" s="59">
        <f t="shared" si="423"/>
        <v>0</v>
      </c>
      <c r="AD182" s="59">
        <f t="shared" si="423"/>
        <v>0</v>
      </c>
      <c r="AE182" s="59">
        <f t="shared" si="423"/>
        <v>0</v>
      </c>
      <c r="AF182" s="59">
        <f t="shared" si="423"/>
        <v>0</v>
      </c>
      <c r="AG182" s="59">
        <f t="shared" si="423"/>
        <v>0</v>
      </c>
      <c r="AJ182" s="62" t="s">
        <v>61</v>
      </c>
      <c r="AK182" s="63"/>
      <c r="AL182" s="64"/>
      <c r="AM182" s="59">
        <f t="shared" ref="AM182:AX182" si="424">SUM(AM175:AM181)</f>
        <v>0</v>
      </c>
      <c r="AN182" s="59">
        <f t="shared" si="424"/>
        <v>0</v>
      </c>
      <c r="AO182" s="59">
        <f t="shared" si="424"/>
        <v>0</v>
      </c>
      <c r="AP182" s="59">
        <f t="shared" si="424"/>
        <v>0</v>
      </c>
      <c r="AQ182" s="59">
        <f t="shared" si="424"/>
        <v>0</v>
      </c>
      <c r="AR182" s="59">
        <f t="shared" si="424"/>
        <v>0</v>
      </c>
      <c r="AS182" s="59">
        <f t="shared" si="424"/>
        <v>0</v>
      </c>
      <c r="AT182" s="59">
        <f t="shared" si="424"/>
        <v>0</v>
      </c>
      <c r="AU182" s="59">
        <f t="shared" si="424"/>
        <v>0</v>
      </c>
      <c r="AV182" s="59">
        <f t="shared" si="424"/>
        <v>0</v>
      </c>
      <c r="AW182" s="59">
        <f t="shared" si="424"/>
        <v>0</v>
      </c>
      <c r="AX182" s="59">
        <f t="shared" si="424"/>
        <v>0</v>
      </c>
      <c r="BA182" s="56" t="s">
        <v>61</v>
      </c>
      <c r="BB182" s="57"/>
      <c r="BC182" s="58"/>
      <c r="BD182" s="52">
        <f t="shared" si="367"/>
        <v>1</v>
      </c>
      <c r="BE182" s="52">
        <f t="shared" si="368"/>
        <v>45234</v>
      </c>
      <c r="BF182" s="52">
        <f t="shared" si="369"/>
        <v>0</v>
      </c>
      <c r="BG182" s="52">
        <f t="shared" si="370"/>
        <v>0</v>
      </c>
      <c r="BH182" s="52">
        <f t="shared" si="371"/>
        <v>0</v>
      </c>
      <c r="BI182" s="52">
        <f t="shared" si="372"/>
        <v>0</v>
      </c>
      <c r="BJ182" s="52">
        <f t="shared" si="373"/>
        <v>0</v>
      </c>
      <c r="BK182" s="52">
        <f t="shared" si="374"/>
        <v>0</v>
      </c>
      <c r="BL182" s="52">
        <f t="shared" si="375"/>
        <v>0</v>
      </c>
      <c r="BM182" s="52">
        <f t="shared" si="376"/>
        <v>0</v>
      </c>
      <c r="BN182" s="10">
        <f t="shared" si="377"/>
        <v>1</v>
      </c>
      <c r="BO182" s="10">
        <f t="shared" si="378"/>
        <v>45234</v>
      </c>
    </row>
    <row r="183" ht="18.75" spans="2:67">
      <c r="B183" s="52">
        <v>5</v>
      </c>
      <c r="C183" s="34" t="s">
        <v>464</v>
      </c>
      <c r="D183" s="34">
        <v>2016</v>
      </c>
      <c r="E183" s="16">
        <v>0</v>
      </c>
      <c r="F183" s="16">
        <v>0</v>
      </c>
      <c r="G183" s="13">
        <v>0</v>
      </c>
      <c r="H183" s="16">
        <v>0</v>
      </c>
      <c r="I183" s="13">
        <v>0</v>
      </c>
      <c r="J183" s="16">
        <v>0</v>
      </c>
      <c r="K183" s="13">
        <v>0</v>
      </c>
      <c r="L183" s="16">
        <v>0</v>
      </c>
      <c r="M183" s="16">
        <v>0</v>
      </c>
      <c r="N183" s="13">
        <v>0</v>
      </c>
      <c r="O183" s="10">
        <v>0</v>
      </c>
      <c r="P183" s="10">
        <v>0</v>
      </c>
      <c r="S183" s="52">
        <v>5</v>
      </c>
      <c r="T183" s="34" t="s">
        <v>464</v>
      </c>
      <c r="U183" s="34">
        <v>2016</v>
      </c>
      <c r="V183" s="16"/>
      <c r="W183" s="16"/>
      <c r="X183" s="13"/>
      <c r="Y183" s="16"/>
      <c r="Z183" s="13"/>
      <c r="AA183" s="16"/>
      <c r="AB183" s="13"/>
      <c r="AC183" s="16"/>
      <c r="AD183" s="16"/>
      <c r="AE183" s="13"/>
      <c r="AF183" s="22">
        <f t="shared" si="363"/>
        <v>0</v>
      </c>
      <c r="AG183" s="22">
        <f t="shared" si="364"/>
        <v>0</v>
      </c>
      <c r="AJ183" s="52">
        <v>5</v>
      </c>
      <c r="AK183" s="34" t="s">
        <v>464</v>
      </c>
      <c r="AL183" s="34">
        <v>2016</v>
      </c>
      <c r="AM183" s="52">
        <v>0</v>
      </c>
      <c r="AN183" s="34">
        <v>0</v>
      </c>
      <c r="AO183" s="52">
        <v>0</v>
      </c>
      <c r="AP183" s="34">
        <v>0</v>
      </c>
      <c r="AQ183" s="52">
        <v>0</v>
      </c>
      <c r="AR183" s="34">
        <v>0</v>
      </c>
      <c r="AS183" s="52">
        <v>0</v>
      </c>
      <c r="AT183" s="34">
        <v>0</v>
      </c>
      <c r="AU183" s="52">
        <v>0</v>
      </c>
      <c r="AV183" s="34">
        <v>0</v>
      </c>
      <c r="AW183" s="10">
        <f t="shared" ref="AW183:AW188" si="425">AM183+AO183+AQ183+AS183+AU183</f>
        <v>0</v>
      </c>
      <c r="AX183" s="10">
        <f t="shared" ref="AX183:AX188" si="426">AN183+AP183+AR183+AT183+AV183</f>
        <v>0</v>
      </c>
      <c r="BA183" s="52">
        <v>5</v>
      </c>
      <c r="BB183" s="34" t="s">
        <v>464</v>
      </c>
      <c r="BC183" s="34">
        <v>2016</v>
      </c>
      <c r="BD183" s="52">
        <f t="shared" si="367"/>
        <v>0</v>
      </c>
      <c r="BE183" s="52">
        <f t="shared" si="368"/>
        <v>0</v>
      </c>
      <c r="BF183" s="52">
        <f t="shared" si="369"/>
        <v>0</v>
      </c>
      <c r="BG183" s="52">
        <f t="shared" si="370"/>
        <v>0</v>
      </c>
      <c r="BH183" s="52">
        <f t="shared" si="371"/>
        <v>0</v>
      </c>
      <c r="BI183" s="52">
        <f t="shared" si="372"/>
        <v>0</v>
      </c>
      <c r="BJ183" s="52">
        <f t="shared" si="373"/>
        <v>0</v>
      </c>
      <c r="BK183" s="52">
        <f t="shared" si="374"/>
        <v>0</v>
      </c>
      <c r="BL183" s="52">
        <f t="shared" si="375"/>
        <v>0</v>
      </c>
      <c r="BM183" s="52">
        <f t="shared" si="376"/>
        <v>0</v>
      </c>
      <c r="BN183" s="10">
        <f t="shared" si="377"/>
        <v>0</v>
      </c>
      <c r="BO183" s="10">
        <f t="shared" si="378"/>
        <v>0</v>
      </c>
    </row>
    <row r="184" ht="18.75" spans="2:67">
      <c r="B184" s="52"/>
      <c r="C184" s="34"/>
      <c r="D184" s="34">
        <v>2017</v>
      </c>
      <c r="E184" s="16">
        <v>0</v>
      </c>
      <c r="F184" s="16">
        <v>0</v>
      </c>
      <c r="G184" s="13">
        <v>0</v>
      </c>
      <c r="H184" s="16">
        <v>0</v>
      </c>
      <c r="I184" s="13">
        <v>0</v>
      </c>
      <c r="J184" s="16">
        <v>0</v>
      </c>
      <c r="K184" s="13">
        <v>0</v>
      </c>
      <c r="L184" s="16">
        <v>0</v>
      </c>
      <c r="M184" s="16">
        <v>0</v>
      </c>
      <c r="N184" s="13">
        <v>0</v>
      </c>
      <c r="O184" s="10">
        <v>0</v>
      </c>
      <c r="P184" s="10">
        <v>0</v>
      </c>
      <c r="S184" s="52"/>
      <c r="T184" s="34"/>
      <c r="U184" s="34">
        <v>2017</v>
      </c>
      <c r="V184" s="34"/>
      <c r="W184" s="34"/>
      <c r="X184" s="52"/>
      <c r="Y184" s="34"/>
      <c r="Z184" s="52"/>
      <c r="AA184" s="34"/>
      <c r="AB184" s="52"/>
      <c r="AC184" s="34"/>
      <c r="AD184" s="34"/>
      <c r="AE184" s="52"/>
      <c r="AF184" s="22">
        <f t="shared" ref="AF184:AF188" si="427">V184+X184+Z184+AB184+AD184</f>
        <v>0</v>
      </c>
      <c r="AG184" s="22">
        <f t="shared" ref="AG184:AG188" si="428">W184+Y184+AA184+AC184+AE184</f>
        <v>0</v>
      </c>
      <c r="AJ184" s="52"/>
      <c r="AK184" s="34"/>
      <c r="AL184" s="34">
        <v>2017</v>
      </c>
      <c r="AM184" s="52">
        <v>0</v>
      </c>
      <c r="AN184" s="34">
        <v>0</v>
      </c>
      <c r="AO184" s="52">
        <v>0</v>
      </c>
      <c r="AP184" s="34">
        <v>0</v>
      </c>
      <c r="AQ184" s="52">
        <v>0</v>
      </c>
      <c r="AR184" s="34">
        <v>0</v>
      </c>
      <c r="AS184" s="52">
        <v>0</v>
      </c>
      <c r="AT184" s="34">
        <v>0</v>
      </c>
      <c r="AU184" s="52">
        <v>0</v>
      </c>
      <c r="AV184" s="34">
        <v>0</v>
      </c>
      <c r="AW184" s="10">
        <f t="shared" si="425"/>
        <v>0</v>
      </c>
      <c r="AX184" s="10">
        <f t="shared" si="426"/>
        <v>0</v>
      </c>
      <c r="BA184" s="52"/>
      <c r="BB184" s="34"/>
      <c r="BC184" s="34">
        <v>2017</v>
      </c>
      <c r="BD184" s="52">
        <f t="shared" si="367"/>
        <v>0</v>
      </c>
      <c r="BE184" s="52">
        <f t="shared" si="368"/>
        <v>0</v>
      </c>
      <c r="BF184" s="52">
        <f t="shared" si="369"/>
        <v>0</v>
      </c>
      <c r="BG184" s="52">
        <f t="shared" si="370"/>
        <v>0</v>
      </c>
      <c r="BH184" s="52">
        <f t="shared" si="371"/>
        <v>0</v>
      </c>
      <c r="BI184" s="52">
        <f t="shared" si="372"/>
        <v>0</v>
      </c>
      <c r="BJ184" s="52">
        <f t="shared" si="373"/>
        <v>0</v>
      </c>
      <c r="BK184" s="52">
        <f t="shared" si="374"/>
        <v>0</v>
      </c>
      <c r="BL184" s="52">
        <f t="shared" si="375"/>
        <v>0</v>
      </c>
      <c r="BM184" s="52">
        <f t="shared" si="376"/>
        <v>0</v>
      </c>
      <c r="BN184" s="10">
        <f t="shared" si="377"/>
        <v>0</v>
      </c>
      <c r="BO184" s="10">
        <f t="shared" si="378"/>
        <v>0</v>
      </c>
    </row>
    <row r="185" ht="18.75" spans="2:67">
      <c r="B185" s="52"/>
      <c r="C185" s="34"/>
      <c r="D185" s="34">
        <v>2018</v>
      </c>
      <c r="E185" s="16">
        <v>0</v>
      </c>
      <c r="F185" s="16">
        <v>0</v>
      </c>
      <c r="G185" s="13">
        <v>0</v>
      </c>
      <c r="H185" s="16">
        <v>0</v>
      </c>
      <c r="I185" s="13">
        <v>0</v>
      </c>
      <c r="J185" s="16">
        <v>0</v>
      </c>
      <c r="K185" s="13">
        <v>0</v>
      </c>
      <c r="L185" s="16">
        <v>0</v>
      </c>
      <c r="M185" s="16">
        <v>0</v>
      </c>
      <c r="N185" s="13">
        <v>0</v>
      </c>
      <c r="O185" s="10">
        <v>0</v>
      </c>
      <c r="P185" s="10">
        <v>0</v>
      </c>
      <c r="S185" s="52"/>
      <c r="T185" s="34"/>
      <c r="U185" s="34">
        <v>2018</v>
      </c>
      <c r="V185" s="34"/>
      <c r="W185" s="34"/>
      <c r="X185" s="52"/>
      <c r="Y185" s="34"/>
      <c r="Z185" s="52"/>
      <c r="AA185" s="34"/>
      <c r="AB185" s="52"/>
      <c r="AC185" s="34"/>
      <c r="AD185" s="34"/>
      <c r="AE185" s="52"/>
      <c r="AF185" s="22">
        <f t="shared" si="427"/>
        <v>0</v>
      </c>
      <c r="AG185" s="22">
        <f t="shared" si="428"/>
        <v>0</v>
      </c>
      <c r="AJ185" s="52"/>
      <c r="AK185" s="34"/>
      <c r="AL185" s="34">
        <v>2018</v>
      </c>
      <c r="AM185" s="52">
        <v>0</v>
      </c>
      <c r="AN185" s="34">
        <v>0</v>
      </c>
      <c r="AO185" s="52">
        <v>0</v>
      </c>
      <c r="AP185" s="34">
        <v>0</v>
      </c>
      <c r="AQ185" s="52">
        <v>0</v>
      </c>
      <c r="AR185" s="34">
        <v>0</v>
      </c>
      <c r="AS185" s="52">
        <v>0</v>
      </c>
      <c r="AT185" s="34">
        <v>0</v>
      </c>
      <c r="AU185" s="52">
        <v>0</v>
      </c>
      <c r="AV185" s="34">
        <v>0</v>
      </c>
      <c r="AW185" s="10">
        <f t="shared" si="425"/>
        <v>0</v>
      </c>
      <c r="AX185" s="10">
        <f t="shared" si="426"/>
        <v>0</v>
      </c>
      <c r="BA185" s="52"/>
      <c r="BB185" s="34"/>
      <c r="BC185" s="34">
        <v>2018</v>
      </c>
      <c r="BD185" s="52">
        <f t="shared" si="367"/>
        <v>0</v>
      </c>
      <c r="BE185" s="52">
        <f t="shared" si="368"/>
        <v>0</v>
      </c>
      <c r="BF185" s="52">
        <f t="shared" si="369"/>
        <v>0</v>
      </c>
      <c r="BG185" s="52">
        <f t="shared" si="370"/>
        <v>0</v>
      </c>
      <c r="BH185" s="52">
        <f t="shared" si="371"/>
        <v>0</v>
      </c>
      <c r="BI185" s="52">
        <f t="shared" si="372"/>
        <v>0</v>
      </c>
      <c r="BJ185" s="52">
        <f t="shared" si="373"/>
        <v>0</v>
      </c>
      <c r="BK185" s="52">
        <f t="shared" si="374"/>
        <v>0</v>
      </c>
      <c r="BL185" s="52">
        <f t="shared" si="375"/>
        <v>0</v>
      </c>
      <c r="BM185" s="52">
        <f t="shared" si="376"/>
        <v>0</v>
      </c>
      <c r="BN185" s="10">
        <f t="shared" si="377"/>
        <v>0</v>
      </c>
      <c r="BO185" s="10">
        <f t="shared" si="378"/>
        <v>0</v>
      </c>
    </row>
    <row r="186" ht="18.75" spans="2:67">
      <c r="B186" s="52"/>
      <c r="C186" s="34"/>
      <c r="D186" s="34">
        <v>2019</v>
      </c>
      <c r="E186" s="16">
        <v>0</v>
      </c>
      <c r="F186" s="16">
        <v>0</v>
      </c>
      <c r="G186" s="13">
        <v>0</v>
      </c>
      <c r="H186" s="16">
        <v>0</v>
      </c>
      <c r="I186" s="13">
        <v>0</v>
      </c>
      <c r="J186" s="16">
        <v>0</v>
      </c>
      <c r="K186" s="13">
        <v>0</v>
      </c>
      <c r="L186" s="16">
        <v>0</v>
      </c>
      <c r="M186" s="16">
        <v>0</v>
      </c>
      <c r="N186" s="13">
        <v>0</v>
      </c>
      <c r="O186" s="10">
        <v>0</v>
      </c>
      <c r="P186" s="10">
        <v>0</v>
      </c>
      <c r="S186" s="52"/>
      <c r="T186" s="34"/>
      <c r="U186" s="34">
        <v>2019</v>
      </c>
      <c r="V186" s="34"/>
      <c r="W186" s="34"/>
      <c r="X186" s="52"/>
      <c r="Y186" s="34"/>
      <c r="Z186" s="52"/>
      <c r="AA186" s="34"/>
      <c r="AB186" s="52"/>
      <c r="AC186" s="34"/>
      <c r="AD186" s="34"/>
      <c r="AE186" s="52"/>
      <c r="AF186" s="22">
        <f t="shared" si="427"/>
        <v>0</v>
      </c>
      <c r="AG186" s="22">
        <f t="shared" si="428"/>
        <v>0</v>
      </c>
      <c r="AJ186" s="52"/>
      <c r="AK186" s="34"/>
      <c r="AL186" s="34">
        <v>2019</v>
      </c>
      <c r="AM186" s="52">
        <v>0</v>
      </c>
      <c r="AN186" s="34">
        <v>0</v>
      </c>
      <c r="AO186" s="52">
        <v>0</v>
      </c>
      <c r="AP186" s="34">
        <v>0</v>
      </c>
      <c r="AQ186" s="52">
        <v>0</v>
      </c>
      <c r="AR186" s="34">
        <v>0</v>
      </c>
      <c r="AS186" s="52">
        <v>0</v>
      </c>
      <c r="AT186" s="34">
        <v>0</v>
      </c>
      <c r="AU186" s="52">
        <v>0</v>
      </c>
      <c r="AV186" s="34">
        <v>0</v>
      </c>
      <c r="AW186" s="10">
        <f t="shared" si="425"/>
        <v>0</v>
      </c>
      <c r="AX186" s="10">
        <f t="shared" si="426"/>
        <v>0</v>
      </c>
      <c r="BA186" s="52"/>
      <c r="BB186" s="34"/>
      <c r="BC186" s="34">
        <v>2019</v>
      </c>
      <c r="BD186" s="52">
        <f t="shared" si="367"/>
        <v>0</v>
      </c>
      <c r="BE186" s="52">
        <f t="shared" si="368"/>
        <v>0</v>
      </c>
      <c r="BF186" s="52">
        <f t="shared" si="369"/>
        <v>0</v>
      </c>
      <c r="BG186" s="52">
        <f t="shared" si="370"/>
        <v>0</v>
      </c>
      <c r="BH186" s="52">
        <f t="shared" si="371"/>
        <v>0</v>
      </c>
      <c r="BI186" s="52">
        <f t="shared" si="372"/>
        <v>0</v>
      </c>
      <c r="BJ186" s="52">
        <f t="shared" si="373"/>
        <v>0</v>
      </c>
      <c r="BK186" s="52">
        <f t="shared" si="374"/>
        <v>0</v>
      </c>
      <c r="BL186" s="52">
        <f t="shared" si="375"/>
        <v>0</v>
      </c>
      <c r="BM186" s="52">
        <f t="shared" si="376"/>
        <v>0</v>
      </c>
      <c r="BN186" s="10">
        <f t="shared" si="377"/>
        <v>0</v>
      </c>
      <c r="BO186" s="10">
        <f t="shared" si="378"/>
        <v>0</v>
      </c>
    </row>
    <row r="187" ht="18.75" spans="2:67">
      <c r="B187" s="52"/>
      <c r="C187" s="34"/>
      <c r="D187" s="53">
        <v>2020</v>
      </c>
      <c r="E187" s="16">
        <v>0</v>
      </c>
      <c r="F187" s="16">
        <v>0</v>
      </c>
      <c r="G187" s="13">
        <v>0</v>
      </c>
      <c r="H187" s="16">
        <v>0</v>
      </c>
      <c r="I187" s="13">
        <v>0</v>
      </c>
      <c r="J187" s="16">
        <v>0</v>
      </c>
      <c r="K187" s="13">
        <v>0</v>
      </c>
      <c r="L187" s="16">
        <v>0</v>
      </c>
      <c r="M187" s="16">
        <v>0</v>
      </c>
      <c r="N187" s="13">
        <v>0</v>
      </c>
      <c r="O187" s="10">
        <v>0</v>
      </c>
      <c r="P187" s="10">
        <v>0</v>
      </c>
      <c r="S187" s="52"/>
      <c r="T187" s="34"/>
      <c r="U187" s="53">
        <v>2020</v>
      </c>
      <c r="V187" s="52">
        <v>0</v>
      </c>
      <c r="W187" s="34">
        <v>0</v>
      </c>
      <c r="X187" s="52">
        <v>0</v>
      </c>
      <c r="Y187" s="34">
        <v>0</v>
      </c>
      <c r="Z187" s="52">
        <v>0</v>
      </c>
      <c r="AA187" s="34">
        <v>0</v>
      </c>
      <c r="AB187" s="52">
        <v>0</v>
      </c>
      <c r="AC187" s="34">
        <v>0</v>
      </c>
      <c r="AD187" s="52">
        <v>0</v>
      </c>
      <c r="AE187" s="34">
        <v>0</v>
      </c>
      <c r="AF187" s="22">
        <f t="shared" si="427"/>
        <v>0</v>
      </c>
      <c r="AG187" s="22">
        <f t="shared" si="428"/>
        <v>0</v>
      </c>
      <c r="AJ187" s="52"/>
      <c r="AK187" s="34"/>
      <c r="AL187" s="53">
        <v>2020</v>
      </c>
      <c r="AM187" s="52">
        <v>0</v>
      </c>
      <c r="AN187" s="34">
        <v>0</v>
      </c>
      <c r="AO187" s="52">
        <v>0</v>
      </c>
      <c r="AP187" s="34">
        <v>0</v>
      </c>
      <c r="AQ187" s="52">
        <v>0</v>
      </c>
      <c r="AR187" s="34">
        <v>0</v>
      </c>
      <c r="AS187" s="52">
        <v>0</v>
      </c>
      <c r="AT187" s="34">
        <v>0</v>
      </c>
      <c r="AU187" s="52">
        <v>0</v>
      </c>
      <c r="AV187" s="34">
        <v>0</v>
      </c>
      <c r="AW187" s="10">
        <f t="shared" si="425"/>
        <v>0</v>
      </c>
      <c r="AX187" s="10">
        <f t="shared" si="426"/>
        <v>0</v>
      </c>
      <c r="BA187" s="52"/>
      <c r="BB187" s="34"/>
      <c r="BC187" s="53">
        <v>2020</v>
      </c>
      <c r="BD187" s="52">
        <f t="shared" si="367"/>
        <v>0</v>
      </c>
      <c r="BE187" s="52">
        <f t="shared" si="368"/>
        <v>0</v>
      </c>
      <c r="BF187" s="52">
        <f t="shared" si="369"/>
        <v>0</v>
      </c>
      <c r="BG187" s="52">
        <f t="shared" si="370"/>
        <v>0</v>
      </c>
      <c r="BH187" s="52">
        <f t="shared" si="371"/>
        <v>0</v>
      </c>
      <c r="BI187" s="52">
        <f t="shared" si="372"/>
        <v>0</v>
      </c>
      <c r="BJ187" s="52">
        <f t="shared" si="373"/>
        <v>0</v>
      </c>
      <c r="BK187" s="52">
        <f t="shared" si="374"/>
        <v>0</v>
      </c>
      <c r="BL187" s="52">
        <f t="shared" si="375"/>
        <v>0</v>
      </c>
      <c r="BM187" s="52">
        <f t="shared" si="376"/>
        <v>0</v>
      </c>
      <c r="BN187" s="10">
        <f t="shared" si="377"/>
        <v>0</v>
      </c>
      <c r="BO187" s="10">
        <f t="shared" si="378"/>
        <v>0</v>
      </c>
    </row>
    <row r="188" ht="18.75" spans="2:67">
      <c r="B188" s="52"/>
      <c r="C188" s="34"/>
      <c r="D188" s="53">
        <v>2021</v>
      </c>
      <c r="E188" s="16">
        <v>2</v>
      </c>
      <c r="F188" s="16">
        <v>46673</v>
      </c>
      <c r="G188" s="13">
        <v>0</v>
      </c>
      <c r="H188" s="16">
        <v>0</v>
      </c>
      <c r="I188" s="13">
        <v>0</v>
      </c>
      <c r="J188" s="16">
        <v>0</v>
      </c>
      <c r="K188" s="13">
        <v>0</v>
      </c>
      <c r="L188" s="16">
        <v>0</v>
      </c>
      <c r="M188" s="16">
        <v>0</v>
      </c>
      <c r="N188" s="13">
        <v>0</v>
      </c>
      <c r="O188" s="10">
        <v>2</v>
      </c>
      <c r="P188" s="10">
        <v>46673</v>
      </c>
      <c r="S188" s="52"/>
      <c r="T188" s="34"/>
      <c r="U188" s="53">
        <v>2021</v>
      </c>
      <c r="V188" s="52">
        <v>0</v>
      </c>
      <c r="W188" s="34">
        <v>0</v>
      </c>
      <c r="X188" s="52"/>
      <c r="Y188" s="34"/>
      <c r="Z188" s="52"/>
      <c r="AA188" s="34"/>
      <c r="AB188" s="52"/>
      <c r="AC188" s="34"/>
      <c r="AD188" s="52"/>
      <c r="AE188" s="34"/>
      <c r="AF188" s="22">
        <f t="shared" si="427"/>
        <v>0</v>
      </c>
      <c r="AG188" s="22">
        <f t="shared" si="428"/>
        <v>0</v>
      </c>
      <c r="AJ188" s="52"/>
      <c r="AK188" s="34"/>
      <c r="AL188" s="53">
        <v>2021</v>
      </c>
      <c r="AM188" s="52">
        <v>1</v>
      </c>
      <c r="AN188" s="34">
        <v>5874</v>
      </c>
      <c r="AO188" s="52">
        <v>0</v>
      </c>
      <c r="AP188" s="34">
        <v>0</v>
      </c>
      <c r="AQ188" s="52">
        <v>0</v>
      </c>
      <c r="AR188" s="34">
        <v>0</v>
      </c>
      <c r="AS188" s="52">
        <v>0</v>
      </c>
      <c r="AT188" s="34">
        <v>0</v>
      </c>
      <c r="AU188" s="52">
        <v>0</v>
      </c>
      <c r="AV188" s="34">
        <v>0</v>
      </c>
      <c r="AW188" s="10">
        <f t="shared" si="425"/>
        <v>1</v>
      </c>
      <c r="AX188" s="10">
        <f t="shared" si="426"/>
        <v>5874</v>
      </c>
      <c r="BA188" s="52"/>
      <c r="BB188" s="34"/>
      <c r="BC188" s="53">
        <v>2021</v>
      </c>
      <c r="BD188" s="52">
        <f t="shared" si="367"/>
        <v>1</v>
      </c>
      <c r="BE188" s="52">
        <f t="shared" si="368"/>
        <v>40799</v>
      </c>
      <c r="BF188" s="52">
        <f t="shared" si="369"/>
        <v>0</v>
      </c>
      <c r="BG188" s="52">
        <f t="shared" si="370"/>
        <v>0</v>
      </c>
      <c r="BH188" s="52">
        <f t="shared" si="371"/>
        <v>0</v>
      </c>
      <c r="BI188" s="52">
        <f t="shared" si="372"/>
        <v>0</v>
      </c>
      <c r="BJ188" s="52">
        <f t="shared" si="373"/>
        <v>0</v>
      </c>
      <c r="BK188" s="52">
        <f t="shared" si="374"/>
        <v>0</v>
      </c>
      <c r="BL188" s="52">
        <f t="shared" si="375"/>
        <v>0</v>
      </c>
      <c r="BM188" s="52">
        <f t="shared" si="376"/>
        <v>0</v>
      </c>
      <c r="BN188" s="10">
        <f t="shared" si="377"/>
        <v>1</v>
      </c>
      <c r="BO188" s="10">
        <f t="shared" si="378"/>
        <v>40799</v>
      </c>
    </row>
    <row r="189" customHeight="1" spans="2:67">
      <c r="B189" s="56" t="s">
        <v>61</v>
      </c>
      <c r="C189" s="57"/>
      <c r="D189" s="58"/>
      <c r="E189" s="59">
        <v>2</v>
      </c>
      <c r="F189" s="59">
        <v>46673</v>
      </c>
      <c r="G189" s="59">
        <v>0</v>
      </c>
      <c r="H189" s="59">
        <v>0</v>
      </c>
      <c r="I189" s="59">
        <v>0</v>
      </c>
      <c r="J189" s="59">
        <v>0</v>
      </c>
      <c r="K189" s="59">
        <v>0</v>
      </c>
      <c r="L189" s="59">
        <v>0</v>
      </c>
      <c r="M189" s="59">
        <v>0</v>
      </c>
      <c r="N189" s="59">
        <v>0</v>
      </c>
      <c r="O189" s="59">
        <v>2</v>
      </c>
      <c r="P189" s="59">
        <v>46673</v>
      </c>
      <c r="S189" s="56" t="s">
        <v>61</v>
      </c>
      <c r="T189" s="57"/>
      <c r="U189" s="58"/>
      <c r="V189" s="59">
        <f>SUM(V183:V188)</f>
        <v>0</v>
      </c>
      <c r="W189" s="59">
        <f t="shared" ref="W189" si="429">SUM(W183:W188)</f>
        <v>0</v>
      </c>
      <c r="X189" s="59">
        <f t="shared" ref="X189" si="430">SUM(X183:X188)</f>
        <v>0</v>
      </c>
      <c r="Y189" s="59">
        <f t="shared" ref="Y189" si="431">SUM(Y183:Y188)</f>
        <v>0</v>
      </c>
      <c r="Z189" s="59">
        <f t="shared" ref="Z189" si="432">SUM(Z183:Z188)</f>
        <v>0</v>
      </c>
      <c r="AA189" s="59">
        <f t="shared" ref="AA189" si="433">SUM(AA183:AA188)</f>
        <v>0</v>
      </c>
      <c r="AB189" s="59">
        <f t="shared" ref="AB189" si="434">SUM(AB183:AB188)</f>
        <v>0</v>
      </c>
      <c r="AC189" s="59">
        <f t="shared" ref="AC189" si="435">SUM(AC183:AC188)</f>
        <v>0</v>
      </c>
      <c r="AD189" s="59">
        <f t="shared" ref="AD189" si="436">SUM(AD183:AD188)</f>
        <v>0</v>
      </c>
      <c r="AE189" s="59">
        <f t="shared" ref="AE189" si="437">SUM(AE183:AE188)</f>
        <v>0</v>
      </c>
      <c r="AF189" s="59">
        <f t="shared" ref="AF189" si="438">SUM(AF183:AF188)</f>
        <v>0</v>
      </c>
      <c r="AG189" s="59">
        <f t="shared" ref="AG189" si="439">SUM(AG183:AG188)</f>
        <v>0</v>
      </c>
      <c r="AJ189" s="56" t="s">
        <v>61</v>
      </c>
      <c r="AK189" s="57"/>
      <c r="AL189" s="58"/>
      <c r="AM189" s="59">
        <f>SUM(AM183:AM188)</f>
        <v>1</v>
      </c>
      <c r="AN189" s="59">
        <f t="shared" ref="AN189:AX189" si="440">SUM(AN183:AN188)</f>
        <v>5874</v>
      </c>
      <c r="AO189" s="59">
        <f t="shared" si="440"/>
        <v>0</v>
      </c>
      <c r="AP189" s="59">
        <f t="shared" si="440"/>
        <v>0</v>
      </c>
      <c r="AQ189" s="59">
        <f t="shared" si="440"/>
        <v>0</v>
      </c>
      <c r="AR189" s="59">
        <f t="shared" si="440"/>
        <v>0</v>
      </c>
      <c r="AS189" s="59">
        <f t="shared" si="440"/>
        <v>0</v>
      </c>
      <c r="AT189" s="59">
        <f t="shared" si="440"/>
        <v>0</v>
      </c>
      <c r="AU189" s="59">
        <f t="shared" si="440"/>
        <v>0</v>
      </c>
      <c r="AV189" s="59">
        <f t="shared" si="440"/>
        <v>0</v>
      </c>
      <c r="AW189" s="59">
        <f t="shared" si="440"/>
        <v>1</v>
      </c>
      <c r="AX189" s="59">
        <f t="shared" si="440"/>
        <v>5874</v>
      </c>
      <c r="BA189" s="56" t="s">
        <v>61</v>
      </c>
      <c r="BB189" s="57"/>
      <c r="BC189" s="58"/>
      <c r="BD189" s="52">
        <f t="shared" si="367"/>
        <v>1</v>
      </c>
      <c r="BE189" s="52">
        <f t="shared" si="368"/>
        <v>40799</v>
      </c>
      <c r="BF189" s="52">
        <f t="shared" si="369"/>
        <v>0</v>
      </c>
      <c r="BG189" s="52">
        <f t="shared" si="370"/>
        <v>0</v>
      </c>
      <c r="BH189" s="52">
        <f t="shared" si="371"/>
        <v>0</v>
      </c>
      <c r="BI189" s="52">
        <f t="shared" si="372"/>
        <v>0</v>
      </c>
      <c r="BJ189" s="52">
        <f t="shared" si="373"/>
        <v>0</v>
      </c>
      <c r="BK189" s="52">
        <f t="shared" si="374"/>
        <v>0</v>
      </c>
      <c r="BL189" s="52">
        <f t="shared" si="375"/>
        <v>0</v>
      </c>
      <c r="BM189" s="52">
        <f t="shared" si="376"/>
        <v>0</v>
      </c>
      <c r="BN189" s="10">
        <f t="shared" si="377"/>
        <v>1</v>
      </c>
      <c r="BO189" s="10">
        <f t="shared" si="378"/>
        <v>40799</v>
      </c>
    </row>
    <row r="190" ht="18.75" spans="2:67">
      <c r="B190" s="10" t="s">
        <v>1024</v>
      </c>
      <c r="C190" s="10"/>
      <c r="D190" s="34">
        <v>2016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10">
        <v>0</v>
      </c>
      <c r="P190" s="10">
        <v>0</v>
      </c>
      <c r="S190" s="10" t="s">
        <v>1024</v>
      </c>
      <c r="T190" s="10"/>
      <c r="U190" s="34">
        <v>2016</v>
      </c>
      <c r="V190" s="34">
        <f>V152+V160+V168+V175+V183</f>
        <v>0</v>
      </c>
      <c r="W190" s="34">
        <f t="shared" ref="W190:AE190" si="441">W152+W160+W168+W175+W183</f>
        <v>0</v>
      </c>
      <c r="X190" s="34">
        <f t="shared" si="441"/>
        <v>0</v>
      </c>
      <c r="Y190" s="34">
        <f t="shared" si="441"/>
        <v>0</v>
      </c>
      <c r="Z190" s="34">
        <f t="shared" si="441"/>
        <v>0</v>
      </c>
      <c r="AA190" s="34">
        <f t="shared" si="441"/>
        <v>0</v>
      </c>
      <c r="AB190" s="34">
        <f t="shared" si="441"/>
        <v>0</v>
      </c>
      <c r="AC190" s="34">
        <f t="shared" si="441"/>
        <v>0</v>
      </c>
      <c r="AD190" s="34">
        <f t="shared" si="441"/>
        <v>0</v>
      </c>
      <c r="AE190" s="34">
        <f t="shared" si="441"/>
        <v>0</v>
      </c>
      <c r="AF190" s="10">
        <f t="shared" si="363"/>
        <v>0</v>
      </c>
      <c r="AG190" s="10">
        <f t="shared" si="364"/>
        <v>0</v>
      </c>
      <c r="AJ190" s="10" t="s">
        <v>1024</v>
      </c>
      <c r="AK190" s="10"/>
      <c r="AL190" s="34">
        <v>2016</v>
      </c>
      <c r="AM190" s="34">
        <f>AM152+AM160+AM168+AM175+AM183</f>
        <v>0</v>
      </c>
      <c r="AN190" s="34">
        <f t="shared" ref="AN190:AV190" si="442">AN152+AN160+AN168+AN175+AN183</f>
        <v>0</v>
      </c>
      <c r="AO190" s="34">
        <f t="shared" si="442"/>
        <v>0</v>
      </c>
      <c r="AP190" s="34">
        <f t="shared" si="442"/>
        <v>0</v>
      </c>
      <c r="AQ190" s="34">
        <f t="shared" si="442"/>
        <v>0</v>
      </c>
      <c r="AR190" s="34">
        <f t="shared" si="442"/>
        <v>0</v>
      </c>
      <c r="AS190" s="34">
        <f t="shared" si="442"/>
        <v>0</v>
      </c>
      <c r="AT190" s="34">
        <f t="shared" si="442"/>
        <v>0</v>
      </c>
      <c r="AU190" s="34">
        <f t="shared" si="442"/>
        <v>0</v>
      </c>
      <c r="AV190" s="34">
        <f t="shared" si="442"/>
        <v>0</v>
      </c>
      <c r="AW190" s="10">
        <f t="shared" ref="AW190" si="443">AM190+AO190+AQ190+AS190+AU190</f>
        <v>0</v>
      </c>
      <c r="AX190" s="10">
        <f t="shared" ref="AX190" si="444">AN190+AP190+AR190+AT190+AV190</f>
        <v>0</v>
      </c>
      <c r="BA190" s="10" t="s">
        <v>1024</v>
      </c>
      <c r="BB190" s="10"/>
      <c r="BC190" s="34">
        <v>2016</v>
      </c>
      <c r="BD190" s="52">
        <f t="shared" si="367"/>
        <v>0</v>
      </c>
      <c r="BE190" s="52">
        <f t="shared" si="368"/>
        <v>0</v>
      </c>
      <c r="BF190" s="52">
        <f t="shared" si="369"/>
        <v>0</v>
      </c>
      <c r="BG190" s="52">
        <f t="shared" si="370"/>
        <v>0</v>
      </c>
      <c r="BH190" s="52">
        <f t="shared" si="371"/>
        <v>0</v>
      </c>
      <c r="BI190" s="52">
        <f t="shared" si="372"/>
        <v>0</v>
      </c>
      <c r="BJ190" s="52">
        <f t="shared" si="373"/>
        <v>0</v>
      </c>
      <c r="BK190" s="52">
        <f t="shared" si="374"/>
        <v>0</v>
      </c>
      <c r="BL190" s="52">
        <f t="shared" si="375"/>
        <v>0</v>
      </c>
      <c r="BM190" s="52">
        <f t="shared" si="376"/>
        <v>0</v>
      </c>
      <c r="BN190" s="10">
        <f t="shared" si="377"/>
        <v>0</v>
      </c>
      <c r="BO190" s="10">
        <f t="shared" si="378"/>
        <v>0</v>
      </c>
    </row>
    <row r="191" ht="18.75" spans="2:67">
      <c r="B191" s="10"/>
      <c r="C191" s="10"/>
      <c r="D191" s="34">
        <v>2017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10">
        <v>0</v>
      </c>
      <c r="P191" s="10">
        <v>0</v>
      </c>
      <c r="S191" s="10"/>
      <c r="T191" s="10"/>
      <c r="U191" s="34">
        <v>2017</v>
      </c>
      <c r="V191" s="34">
        <f t="shared" ref="V191:AE191" si="445">V153+V161+V169+V176+V184</f>
        <v>0</v>
      </c>
      <c r="W191" s="34">
        <f t="shared" si="445"/>
        <v>0</v>
      </c>
      <c r="X191" s="34">
        <f t="shared" si="445"/>
        <v>0</v>
      </c>
      <c r="Y191" s="34">
        <f t="shared" si="445"/>
        <v>0</v>
      </c>
      <c r="Z191" s="34">
        <f t="shared" si="445"/>
        <v>0</v>
      </c>
      <c r="AA191" s="34">
        <f t="shared" si="445"/>
        <v>0</v>
      </c>
      <c r="AB191" s="34">
        <f t="shared" si="445"/>
        <v>0</v>
      </c>
      <c r="AC191" s="34">
        <f t="shared" si="445"/>
        <v>0</v>
      </c>
      <c r="AD191" s="34">
        <f t="shared" si="445"/>
        <v>0</v>
      </c>
      <c r="AE191" s="34">
        <f t="shared" si="445"/>
        <v>0</v>
      </c>
      <c r="AF191" s="10">
        <f t="shared" ref="AF191:AF195" si="446">V191+X191+Z191+AB191+AD191</f>
        <v>0</v>
      </c>
      <c r="AG191" s="10">
        <f t="shared" ref="AG191:AG195" si="447">W191+Y191+AA191+AC191+AE191</f>
        <v>0</v>
      </c>
      <c r="AJ191" s="10"/>
      <c r="AK191" s="10"/>
      <c r="AL191" s="34">
        <v>2017</v>
      </c>
      <c r="AM191" s="34">
        <f t="shared" ref="AM191:AV191" si="448">AM153+AM161+AM169+AM176+AM184</f>
        <v>0</v>
      </c>
      <c r="AN191" s="34">
        <f t="shared" si="448"/>
        <v>0</v>
      </c>
      <c r="AO191" s="34">
        <f t="shared" si="448"/>
        <v>0</v>
      </c>
      <c r="AP191" s="34">
        <f t="shared" si="448"/>
        <v>0</v>
      </c>
      <c r="AQ191" s="34">
        <f t="shared" si="448"/>
        <v>0</v>
      </c>
      <c r="AR191" s="34">
        <f t="shared" si="448"/>
        <v>0</v>
      </c>
      <c r="AS191" s="34">
        <f t="shared" si="448"/>
        <v>0</v>
      </c>
      <c r="AT191" s="34">
        <f t="shared" si="448"/>
        <v>0</v>
      </c>
      <c r="AU191" s="34">
        <f t="shared" si="448"/>
        <v>0</v>
      </c>
      <c r="AV191" s="34">
        <f t="shared" si="448"/>
        <v>0</v>
      </c>
      <c r="AW191" s="10">
        <f t="shared" ref="AW191:AW195" si="449">AM191+AO191+AQ191+AS191+AU191</f>
        <v>0</v>
      </c>
      <c r="AX191" s="10">
        <f t="shared" ref="AX191:AX195" si="450">AN191+AP191+AR191+AT191+AV191</f>
        <v>0</v>
      </c>
      <c r="BA191" s="10"/>
      <c r="BB191" s="10"/>
      <c r="BC191" s="34">
        <v>2017</v>
      </c>
      <c r="BD191" s="52">
        <f t="shared" si="367"/>
        <v>0</v>
      </c>
      <c r="BE191" s="52">
        <f t="shared" si="368"/>
        <v>0</v>
      </c>
      <c r="BF191" s="52">
        <f t="shared" si="369"/>
        <v>0</v>
      </c>
      <c r="BG191" s="52">
        <f t="shared" si="370"/>
        <v>0</v>
      </c>
      <c r="BH191" s="52">
        <f t="shared" si="371"/>
        <v>0</v>
      </c>
      <c r="BI191" s="52">
        <f t="shared" si="372"/>
        <v>0</v>
      </c>
      <c r="BJ191" s="52">
        <f t="shared" si="373"/>
        <v>0</v>
      </c>
      <c r="BK191" s="52">
        <f t="shared" si="374"/>
        <v>0</v>
      </c>
      <c r="BL191" s="52">
        <f t="shared" si="375"/>
        <v>0</v>
      </c>
      <c r="BM191" s="52">
        <f t="shared" si="376"/>
        <v>0</v>
      </c>
      <c r="BN191" s="10">
        <f t="shared" si="377"/>
        <v>0</v>
      </c>
      <c r="BO191" s="10">
        <f t="shared" si="378"/>
        <v>0</v>
      </c>
    </row>
    <row r="192" ht="18.75" spans="2:67">
      <c r="B192" s="10"/>
      <c r="C192" s="10"/>
      <c r="D192" s="34">
        <v>2018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10">
        <v>0</v>
      </c>
      <c r="P192" s="10">
        <v>0</v>
      </c>
      <c r="S192" s="10"/>
      <c r="T192" s="10"/>
      <c r="U192" s="34">
        <v>2018</v>
      </c>
      <c r="V192" s="34">
        <f t="shared" ref="V192:AE192" si="451">V154+V162+V170+V177+V185</f>
        <v>0</v>
      </c>
      <c r="W192" s="34">
        <f t="shared" si="451"/>
        <v>0</v>
      </c>
      <c r="X192" s="34">
        <f t="shared" si="451"/>
        <v>0</v>
      </c>
      <c r="Y192" s="34">
        <f t="shared" si="451"/>
        <v>0</v>
      </c>
      <c r="Z192" s="34">
        <f t="shared" si="451"/>
        <v>0</v>
      </c>
      <c r="AA192" s="34">
        <f t="shared" si="451"/>
        <v>0</v>
      </c>
      <c r="AB192" s="34">
        <f t="shared" si="451"/>
        <v>0</v>
      </c>
      <c r="AC192" s="34">
        <f t="shared" si="451"/>
        <v>0</v>
      </c>
      <c r="AD192" s="34">
        <f t="shared" si="451"/>
        <v>0</v>
      </c>
      <c r="AE192" s="34">
        <f t="shared" si="451"/>
        <v>0</v>
      </c>
      <c r="AF192" s="10">
        <f t="shared" si="446"/>
        <v>0</v>
      </c>
      <c r="AG192" s="10">
        <f t="shared" si="447"/>
        <v>0</v>
      </c>
      <c r="AJ192" s="10"/>
      <c r="AK192" s="10"/>
      <c r="AL192" s="34">
        <v>2018</v>
      </c>
      <c r="AM192" s="34">
        <f t="shared" ref="AM192:AV192" si="452">AM154+AM162+AM170+AM177+AM185</f>
        <v>0</v>
      </c>
      <c r="AN192" s="34">
        <f t="shared" si="452"/>
        <v>0</v>
      </c>
      <c r="AO192" s="34">
        <f t="shared" si="452"/>
        <v>0</v>
      </c>
      <c r="AP192" s="34">
        <f t="shared" si="452"/>
        <v>0</v>
      </c>
      <c r="AQ192" s="34">
        <f t="shared" si="452"/>
        <v>0</v>
      </c>
      <c r="AR192" s="34">
        <f t="shared" si="452"/>
        <v>0</v>
      </c>
      <c r="AS192" s="34">
        <f t="shared" si="452"/>
        <v>0</v>
      </c>
      <c r="AT192" s="34">
        <f t="shared" si="452"/>
        <v>0</v>
      </c>
      <c r="AU192" s="34">
        <f t="shared" si="452"/>
        <v>0</v>
      </c>
      <c r="AV192" s="34">
        <f t="shared" si="452"/>
        <v>0</v>
      </c>
      <c r="AW192" s="10">
        <f t="shared" si="449"/>
        <v>0</v>
      </c>
      <c r="AX192" s="10">
        <f t="shared" si="450"/>
        <v>0</v>
      </c>
      <c r="BA192" s="10"/>
      <c r="BB192" s="10"/>
      <c r="BC192" s="34">
        <v>2018</v>
      </c>
      <c r="BD192" s="52">
        <f t="shared" si="367"/>
        <v>0</v>
      </c>
      <c r="BE192" s="52">
        <f t="shared" si="368"/>
        <v>0</v>
      </c>
      <c r="BF192" s="52">
        <f t="shared" si="369"/>
        <v>0</v>
      </c>
      <c r="BG192" s="52">
        <f t="shared" si="370"/>
        <v>0</v>
      </c>
      <c r="BH192" s="52">
        <f t="shared" si="371"/>
        <v>0</v>
      </c>
      <c r="BI192" s="52">
        <f t="shared" si="372"/>
        <v>0</v>
      </c>
      <c r="BJ192" s="52">
        <f t="shared" si="373"/>
        <v>0</v>
      </c>
      <c r="BK192" s="52">
        <f t="shared" si="374"/>
        <v>0</v>
      </c>
      <c r="BL192" s="52">
        <f t="shared" si="375"/>
        <v>0</v>
      </c>
      <c r="BM192" s="52">
        <f t="shared" si="376"/>
        <v>0</v>
      </c>
      <c r="BN192" s="10">
        <f t="shared" si="377"/>
        <v>0</v>
      </c>
      <c r="BO192" s="10">
        <f t="shared" si="378"/>
        <v>0</v>
      </c>
    </row>
    <row r="193" ht="18.75" spans="2:67">
      <c r="B193" s="10"/>
      <c r="C193" s="10"/>
      <c r="D193" s="34">
        <v>2019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10">
        <v>0</v>
      </c>
      <c r="P193" s="10">
        <v>0</v>
      </c>
      <c r="S193" s="10"/>
      <c r="T193" s="10"/>
      <c r="U193" s="34">
        <v>2019</v>
      </c>
      <c r="V193" s="34">
        <f t="shared" ref="V193:AE193" si="453">V155+V163+V171+V178+V186</f>
        <v>0</v>
      </c>
      <c r="W193" s="34">
        <f t="shared" si="453"/>
        <v>0</v>
      </c>
      <c r="X193" s="34">
        <f t="shared" si="453"/>
        <v>0</v>
      </c>
      <c r="Y193" s="34">
        <f t="shared" si="453"/>
        <v>0</v>
      </c>
      <c r="Z193" s="34">
        <f t="shared" si="453"/>
        <v>0</v>
      </c>
      <c r="AA193" s="34">
        <f t="shared" si="453"/>
        <v>0</v>
      </c>
      <c r="AB193" s="34">
        <f t="shared" si="453"/>
        <v>0</v>
      </c>
      <c r="AC193" s="34">
        <f t="shared" si="453"/>
        <v>0</v>
      </c>
      <c r="AD193" s="34">
        <f t="shared" si="453"/>
        <v>0</v>
      </c>
      <c r="AE193" s="34">
        <f t="shared" si="453"/>
        <v>0</v>
      </c>
      <c r="AF193" s="10">
        <f t="shared" si="446"/>
        <v>0</v>
      </c>
      <c r="AG193" s="10">
        <f t="shared" si="447"/>
        <v>0</v>
      </c>
      <c r="AJ193" s="10"/>
      <c r="AK193" s="10"/>
      <c r="AL193" s="34">
        <v>2019</v>
      </c>
      <c r="AM193" s="34">
        <f t="shared" ref="AM193:AV193" si="454">AM155+AM163+AM171+AM178+AM186</f>
        <v>0</v>
      </c>
      <c r="AN193" s="34">
        <f t="shared" si="454"/>
        <v>0</v>
      </c>
      <c r="AO193" s="34">
        <f t="shared" si="454"/>
        <v>0</v>
      </c>
      <c r="AP193" s="34">
        <f t="shared" si="454"/>
        <v>0</v>
      </c>
      <c r="AQ193" s="34">
        <f t="shared" si="454"/>
        <v>0</v>
      </c>
      <c r="AR193" s="34">
        <f t="shared" si="454"/>
        <v>0</v>
      </c>
      <c r="AS193" s="34">
        <f t="shared" si="454"/>
        <v>0</v>
      </c>
      <c r="AT193" s="34">
        <f t="shared" si="454"/>
        <v>0</v>
      </c>
      <c r="AU193" s="34">
        <f t="shared" si="454"/>
        <v>0</v>
      </c>
      <c r="AV193" s="34">
        <f t="shared" si="454"/>
        <v>0</v>
      </c>
      <c r="AW193" s="10">
        <f t="shared" si="449"/>
        <v>0</v>
      </c>
      <c r="AX193" s="10">
        <f t="shared" si="450"/>
        <v>0</v>
      </c>
      <c r="BA193" s="10"/>
      <c r="BB193" s="10"/>
      <c r="BC193" s="34">
        <v>2019</v>
      </c>
      <c r="BD193" s="52">
        <f t="shared" si="367"/>
        <v>0</v>
      </c>
      <c r="BE193" s="52">
        <f t="shared" si="368"/>
        <v>0</v>
      </c>
      <c r="BF193" s="52">
        <f t="shared" si="369"/>
        <v>0</v>
      </c>
      <c r="BG193" s="52">
        <f t="shared" si="370"/>
        <v>0</v>
      </c>
      <c r="BH193" s="52">
        <f t="shared" si="371"/>
        <v>0</v>
      </c>
      <c r="BI193" s="52">
        <f t="shared" si="372"/>
        <v>0</v>
      </c>
      <c r="BJ193" s="52">
        <f t="shared" si="373"/>
        <v>0</v>
      </c>
      <c r="BK193" s="52">
        <f t="shared" si="374"/>
        <v>0</v>
      </c>
      <c r="BL193" s="52">
        <f t="shared" si="375"/>
        <v>0</v>
      </c>
      <c r="BM193" s="52">
        <f t="shared" si="376"/>
        <v>0</v>
      </c>
      <c r="BN193" s="10">
        <f t="shared" si="377"/>
        <v>0</v>
      </c>
      <c r="BO193" s="10">
        <f t="shared" si="378"/>
        <v>0</v>
      </c>
    </row>
    <row r="194" ht="18.75" spans="2:67">
      <c r="B194" s="10"/>
      <c r="C194" s="10"/>
      <c r="D194" s="34">
        <v>2020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10">
        <v>0</v>
      </c>
      <c r="P194" s="10">
        <v>0</v>
      </c>
      <c r="S194" s="10"/>
      <c r="T194" s="10"/>
      <c r="U194" s="34">
        <v>2020</v>
      </c>
      <c r="V194" s="34">
        <f t="shared" ref="V194:AE194" si="455">V156+V164+V172+V179+V187</f>
        <v>0</v>
      </c>
      <c r="W194" s="34">
        <f t="shared" si="455"/>
        <v>0</v>
      </c>
      <c r="X194" s="34">
        <f t="shared" si="455"/>
        <v>0</v>
      </c>
      <c r="Y194" s="34">
        <f t="shared" si="455"/>
        <v>0</v>
      </c>
      <c r="Z194" s="34">
        <f t="shared" si="455"/>
        <v>0</v>
      </c>
      <c r="AA194" s="34">
        <f t="shared" si="455"/>
        <v>0</v>
      </c>
      <c r="AB194" s="34">
        <f t="shared" si="455"/>
        <v>0</v>
      </c>
      <c r="AC194" s="34">
        <f t="shared" si="455"/>
        <v>0</v>
      </c>
      <c r="AD194" s="34">
        <f t="shared" si="455"/>
        <v>0</v>
      </c>
      <c r="AE194" s="34">
        <f t="shared" si="455"/>
        <v>0</v>
      </c>
      <c r="AF194" s="10">
        <f t="shared" si="446"/>
        <v>0</v>
      </c>
      <c r="AG194" s="10">
        <f t="shared" si="447"/>
        <v>0</v>
      </c>
      <c r="AJ194" s="10"/>
      <c r="AK194" s="10"/>
      <c r="AL194" s="34">
        <v>2020</v>
      </c>
      <c r="AM194" s="34">
        <f t="shared" ref="AM194:AV194" si="456">AM156+AM164+AM172+AM179+AM187</f>
        <v>0</v>
      </c>
      <c r="AN194" s="34">
        <f t="shared" si="456"/>
        <v>0</v>
      </c>
      <c r="AO194" s="34">
        <f t="shared" si="456"/>
        <v>0</v>
      </c>
      <c r="AP194" s="34">
        <f t="shared" si="456"/>
        <v>0</v>
      </c>
      <c r="AQ194" s="34">
        <f t="shared" si="456"/>
        <v>0</v>
      </c>
      <c r="AR194" s="34">
        <f t="shared" si="456"/>
        <v>0</v>
      </c>
      <c r="AS194" s="34">
        <f t="shared" si="456"/>
        <v>0</v>
      </c>
      <c r="AT194" s="34">
        <f t="shared" si="456"/>
        <v>0</v>
      </c>
      <c r="AU194" s="34">
        <f t="shared" si="456"/>
        <v>0</v>
      </c>
      <c r="AV194" s="34">
        <f t="shared" si="456"/>
        <v>0</v>
      </c>
      <c r="AW194" s="10">
        <f t="shared" si="449"/>
        <v>0</v>
      </c>
      <c r="AX194" s="10">
        <f t="shared" si="450"/>
        <v>0</v>
      </c>
      <c r="BA194" s="10"/>
      <c r="BB194" s="10"/>
      <c r="BC194" s="34">
        <v>2020</v>
      </c>
      <c r="BD194" s="52">
        <f t="shared" si="367"/>
        <v>0</v>
      </c>
      <c r="BE194" s="52">
        <f t="shared" si="368"/>
        <v>0</v>
      </c>
      <c r="BF194" s="52">
        <f t="shared" si="369"/>
        <v>0</v>
      </c>
      <c r="BG194" s="52">
        <f t="shared" si="370"/>
        <v>0</v>
      </c>
      <c r="BH194" s="52">
        <f t="shared" si="371"/>
        <v>0</v>
      </c>
      <c r="BI194" s="52">
        <f t="shared" si="372"/>
        <v>0</v>
      </c>
      <c r="BJ194" s="52">
        <f t="shared" si="373"/>
        <v>0</v>
      </c>
      <c r="BK194" s="52">
        <f t="shared" si="374"/>
        <v>0</v>
      </c>
      <c r="BL194" s="52">
        <f t="shared" si="375"/>
        <v>0</v>
      </c>
      <c r="BM194" s="52">
        <f t="shared" si="376"/>
        <v>0</v>
      </c>
      <c r="BN194" s="10">
        <f t="shared" si="377"/>
        <v>0</v>
      </c>
      <c r="BO194" s="10">
        <f t="shared" si="378"/>
        <v>0</v>
      </c>
    </row>
    <row r="195" ht="18.75" spans="2:67">
      <c r="B195" s="10"/>
      <c r="C195" s="10"/>
      <c r="D195" s="34">
        <v>2021</v>
      </c>
      <c r="E195" s="34">
        <v>3</v>
      </c>
      <c r="F195" s="34">
        <v>91385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10">
        <v>3</v>
      </c>
      <c r="P195" s="10">
        <v>91385</v>
      </c>
      <c r="S195" s="10"/>
      <c r="T195" s="10"/>
      <c r="U195" s="34">
        <v>2021</v>
      </c>
      <c r="V195" s="34">
        <f t="shared" ref="V195:AE195" si="457">V157+V165+V173+V180+V188</f>
        <v>0</v>
      </c>
      <c r="W195" s="34">
        <f t="shared" si="457"/>
        <v>0</v>
      </c>
      <c r="X195" s="34">
        <f t="shared" si="457"/>
        <v>0</v>
      </c>
      <c r="Y195" s="34">
        <f t="shared" si="457"/>
        <v>0</v>
      </c>
      <c r="Z195" s="34">
        <f t="shared" si="457"/>
        <v>0</v>
      </c>
      <c r="AA195" s="34">
        <f t="shared" si="457"/>
        <v>0</v>
      </c>
      <c r="AB195" s="34">
        <f t="shared" si="457"/>
        <v>0</v>
      </c>
      <c r="AC195" s="34">
        <f t="shared" si="457"/>
        <v>0</v>
      </c>
      <c r="AD195" s="34">
        <f t="shared" si="457"/>
        <v>0</v>
      </c>
      <c r="AE195" s="34">
        <f t="shared" si="457"/>
        <v>0</v>
      </c>
      <c r="AF195" s="10">
        <f t="shared" si="446"/>
        <v>0</v>
      </c>
      <c r="AG195" s="10">
        <f t="shared" si="447"/>
        <v>0</v>
      </c>
      <c r="AJ195" s="10"/>
      <c r="AK195" s="10"/>
      <c r="AL195" s="34">
        <v>2021</v>
      </c>
      <c r="AM195" s="34">
        <f t="shared" ref="AM195:AV195" si="458">AM157+AM165+AM173+AM180+AM188</f>
        <v>1</v>
      </c>
      <c r="AN195" s="34">
        <f t="shared" si="458"/>
        <v>5874</v>
      </c>
      <c r="AO195" s="34">
        <f t="shared" si="458"/>
        <v>0</v>
      </c>
      <c r="AP195" s="34">
        <f t="shared" si="458"/>
        <v>0</v>
      </c>
      <c r="AQ195" s="34">
        <f t="shared" si="458"/>
        <v>0</v>
      </c>
      <c r="AR195" s="34">
        <f t="shared" si="458"/>
        <v>0</v>
      </c>
      <c r="AS195" s="34">
        <f t="shared" si="458"/>
        <v>0</v>
      </c>
      <c r="AT195" s="34">
        <f t="shared" si="458"/>
        <v>0</v>
      </c>
      <c r="AU195" s="34">
        <f t="shared" si="458"/>
        <v>0</v>
      </c>
      <c r="AV195" s="34">
        <f t="shared" si="458"/>
        <v>0</v>
      </c>
      <c r="AW195" s="10">
        <f t="shared" si="449"/>
        <v>1</v>
      </c>
      <c r="AX195" s="10">
        <f t="shared" si="450"/>
        <v>5874</v>
      </c>
      <c r="BA195" s="10"/>
      <c r="BB195" s="10"/>
      <c r="BC195" s="34">
        <v>2021</v>
      </c>
      <c r="BD195" s="52">
        <f t="shared" si="367"/>
        <v>2</v>
      </c>
      <c r="BE195" s="52">
        <f t="shared" si="368"/>
        <v>85511</v>
      </c>
      <c r="BF195" s="52">
        <f t="shared" si="369"/>
        <v>0</v>
      </c>
      <c r="BG195" s="52">
        <f t="shared" si="370"/>
        <v>0</v>
      </c>
      <c r="BH195" s="52">
        <f t="shared" si="371"/>
        <v>0</v>
      </c>
      <c r="BI195" s="52">
        <f t="shared" si="372"/>
        <v>0</v>
      </c>
      <c r="BJ195" s="52">
        <f t="shared" si="373"/>
        <v>0</v>
      </c>
      <c r="BK195" s="52">
        <f t="shared" si="374"/>
        <v>0</v>
      </c>
      <c r="BL195" s="52">
        <f t="shared" si="375"/>
        <v>0</v>
      </c>
      <c r="BM195" s="52">
        <f t="shared" si="376"/>
        <v>0</v>
      </c>
      <c r="BN195" s="10">
        <f t="shared" si="377"/>
        <v>2</v>
      </c>
      <c r="BO195" s="10">
        <f t="shared" si="378"/>
        <v>85511</v>
      </c>
    </row>
    <row r="196" ht="18.75" spans="2:67">
      <c r="B196" s="48"/>
      <c r="C196" s="60"/>
      <c r="D196" s="53"/>
      <c r="E196" s="34">
        <v>1</v>
      </c>
      <c r="F196" s="34">
        <v>45234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  <c r="O196" s="10">
        <v>1</v>
      </c>
      <c r="P196" s="10">
        <v>45234</v>
      </c>
      <c r="S196" s="48"/>
      <c r="T196" s="60"/>
      <c r="U196" s="53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10"/>
      <c r="AG196" s="10"/>
      <c r="AJ196" s="48"/>
      <c r="AK196" s="60"/>
      <c r="AL196" s="53"/>
      <c r="AM196" s="34">
        <f>AM181</f>
        <v>0</v>
      </c>
      <c r="AN196" s="34">
        <f t="shared" ref="AN196:AX196" si="459">AN181</f>
        <v>0</v>
      </c>
      <c r="AO196" s="34">
        <f t="shared" si="459"/>
        <v>0</v>
      </c>
      <c r="AP196" s="34">
        <f t="shared" si="459"/>
        <v>0</v>
      </c>
      <c r="AQ196" s="34">
        <f t="shared" si="459"/>
        <v>0</v>
      </c>
      <c r="AR196" s="34">
        <f t="shared" si="459"/>
        <v>0</v>
      </c>
      <c r="AS196" s="34">
        <f t="shared" si="459"/>
        <v>0</v>
      </c>
      <c r="AT196" s="34">
        <f t="shared" si="459"/>
        <v>0</v>
      </c>
      <c r="AU196" s="34">
        <f t="shared" si="459"/>
        <v>0</v>
      </c>
      <c r="AV196" s="34">
        <f t="shared" si="459"/>
        <v>0</v>
      </c>
      <c r="AW196" s="34">
        <f t="shared" si="459"/>
        <v>0</v>
      </c>
      <c r="AX196" s="34">
        <f t="shared" si="459"/>
        <v>0</v>
      </c>
      <c r="BA196" s="48"/>
      <c r="BB196" s="60"/>
      <c r="BC196" s="34">
        <v>2022</v>
      </c>
      <c r="BD196" s="52">
        <f t="shared" si="367"/>
        <v>1</v>
      </c>
      <c r="BE196" s="52">
        <f t="shared" si="368"/>
        <v>45234</v>
      </c>
      <c r="BF196" s="52">
        <f t="shared" si="369"/>
        <v>0</v>
      </c>
      <c r="BG196" s="52">
        <f t="shared" si="370"/>
        <v>0</v>
      </c>
      <c r="BH196" s="52">
        <f t="shared" si="371"/>
        <v>0</v>
      </c>
      <c r="BI196" s="52">
        <f t="shared" si="372"/>
        <v>0</v>
      </c>
      <c r="BJ196" s="52">
        <f t="shared" si="373"/>
        <v>0</v>
      </c>
      <c r="BK196" s="52">
        <f t="shared" si="374"/>
        <v>0</v>
      </c>
      <c r="BL196" s="52">
        <f t="shared" si="375"/>
        <v>0</v>
      </c>
      <c r="BM196" s="52">
        <f t="shared" si="376"/>
        <v>0</v>
      </c>
      <c r="BN196" s="10">
        <f t="shared" si="377"/>
        <v>1</v>
      </c>
      <c r="BO196" s="10">
        <f t="shared" si="378"/>
        <v>45234</v>
      </c>
    </row>
    <row r="197" customHeight="1" spans="2:69">
      <c r="B197" s="56" t="s">
        <v>61</v>
      </c>
      <c r="C197" s="57"/>
      <c r="D197" s="58"/>
      <c r="E197" s="59">
        <v>4</v>
      </c>
      <c r="F197" s="59">
        <v>136619</v>
      </c>
      <c r="G197" s="59">
        <v>0</v>
      </c>
      <c r="H197" s="59">
        <v>0</v>
      </c>
      <c r="I197" s="59">
        <v>0</v>
      </c>
      <c r="J197" s="59">
        <v>0</v>
      </c>
      <c r="K197" s="59">
        <v>0</v>
      </c>
      <c r="L197" s="59">
        <v>0</v>
      </c>
      <c r="M197" s="59">
        <v>0</v>
      </c>
      <c r="N197" s="59">
        <v>0</v>
      </c>
      <c r="O197" s="59">
        <v>4</v>
      </c>
      <c r="P197" s="59">
        <v>136619</v>
      </c>
      <c r="S197" s="56" t="s">
        <v>61</v>
      </c>
      <c r="T197" s="57"/>
      <c r="U197" s="58"/>
      <c r="V197" s="59">
        <f>SUM(V190:V195)</f>
        <v>0</v>
      </c>
      <c r="W197" s="59">
        <f t="shared" ref="W197" si="460">SUM(W190:W195)</f>
        <v>0</v>
      </c>
      <c r="X197" s="59">
        <f t="shared" ref="X197" si="461">SUM(X190:X195)</f>
        <v>0</v>
      </c>
      <c r="Y197" s="59">
        <f t="shared" ref="Y197" si="462">SUM(Y190:Y195)</f>
        <v>0</v>
      </c>
      <c r="Z197" s="59">
        <f t="shared" ref="Z197" si="463">SUM(Z190:Z195)</f>
        <v>0</v>
      </c>
      <c r="AA197" s="59">
        <f t="shared" ref="AA197" si="464">SUM(AA190:AA195)</f>
        <v>0</v>
      </c>
      <c r="AB197" s="59">
        <f t="shared" ref="AB197" si="465">SUM(AB190:AB195)</f>
        <v>0</v>
      </c>
      <c r="AC197" s="59">
        <f t="shared" ref="AC197" si="466">SUM(AC190:AC195)</f>
        <v>0</v>
      </c>
      <c r="AD197" s="59">
        <f t="shared" ref="AD197" si="467">SUM(AD190:AD195)</f>
        <v>0</v>
      </c>
      <c r="AE197" s="59">
        <f t="shared" ref="AE197" si="468">SUM(AE190:AE195)</f>
        <v>0</v>
      </c>
      <c r="AF197" s="59">
        <f t="shared" ref="AF197" si="469">SUM(AF190:AF195)</f>
        <v>0</v>
      </c>
      <c r="AG197" s="59">
        <f t="shared" ref="AG197" si="470">SUM(AG190:AG195)</f>
        <v>0</v>
      </c>
      <c r="AJ197" s="56" t="s">
        <v>61</v>
      </c>
      <c r="AK197" s="57"/>
      <c r="AL197" s="58"/>
      <c r="AM197" s="61">
        <f>SUM(AM190:AM196)</f>
        <v>1</v>
      </c>
      <c r="AN197" s="61">
        <f t="shared" ref="AN197:AX197" si="471">SUM(AN190:AN196)</f>
        <v>5874</v>
      </c>
      <c r="AO197" s="61">
        <f t="shared" si="471"/>
        <v>0</v>
      </c>
      <c r="AP197" s="61">
        <f t="shared" si="471"/>
        <v>0</v>
      </c>
      <c r="AQ197" s="61">
        <f t="shared" si="471"/>
        <v>0</v>
      </c>
      <c r="AR197" s="61">
        <f t="shared" si="471"/>
        <v>0</v>
      </c>
      <c r="AS197" s="61">
        <f t="shared" si="471"/>
        <v>0</v>
      </c>
      <c r="AT197" s="61">
        <f t="shared" si="471"/>
        <v>0</v>
      </c>
      <c r="AU197" s="61">
        <f t="shared" si="471"/>
        <v>0</v>
      </c>
      <c r="AV197" s="61">
        <f t="shared" si="471"/>
        <v>0</v>
      </c>
      <c r="AW197" s="61">
        <f t="shared" si="471"/>
        <v>1</v>
      </c>
      <c r="AX197" s="61">
        <f t="shared" si="471"/>
        <v>5874</v>
      </c>
      <c r="BA197" s="56" t="s">
        <v>61</v>
      </c>
      <c r="BB197" s="57"/>
      <c r="BC197" s="58"/>
      <c r="BD197" s="52">
        <f t="shared" si="367"/>
        <v>3</v>
      </c>
      <c r="BE197" s="52">
        <f t="shared" si="368"/>
        <v>130745</v>
      </c>
      <c r="BF197" s="52">
        <f t="shared" si="369"/>
        <v>0</v>
      </c>
      <c r="BG197" s="52">
        <f t="shared" si="370"/>
        <v>0</v>
      </c>
      <c r="BH197" s="52">
        <f t="shared" si="371"/>
        <v>0</v>
      </c>
      <c r="BI197" s="52">
        <f t="shared" si="372"/>
        <v>0</v>
      </c>
      <c r="BJ197" s="52">
        <f t="shared" si="373"/>
        <v>0</v>
      </c>
      <c r="BK197" s="52">
        <f t="shared" si="374"/>
        <v>0</v>
      </c>
      <c r="BL197" s="52">
        <f t="shared" si="375"/>
        <v>0</v>
      </c>
      <c r="BM197" s="52">
        <f t="shared" si="376"/>
        <v>0</v>
      </c>
      <c r="BN197" s="10">
        <f t="shared" si="377"/>
        <v>3</v>
      </c>
      <c r="BO197" s="10">
        <f t="shared" si="378"/>
        <v>130745</v>
      </c>
      <c r="BP197">
        <v>1</v>
      </c>
      <c r="BQ197">
        <v>14101</v>
      </c>
    </row>
    <row r="198" ht="18.75" spans="2:67">
      <c r="B198" s="77"/>
      <c r="C198" s="78"/>
      <c r="D198" s="21"/>
      <c r="E198" s="22"/>
      <c r="F198" s="22"/>
      <c r="G198" s="22"/>
      <c r="H198" s="22"/>
      <c r="I198" s="81"/>
      <c r="J198" s="82"/>
      <c r="K198" s="81"/>
      <c r="L198" s="82"/>
      <c r="M198" s="81"/>
      <c r="N198" s="82"/>
      <c r="O198" s="22"/>
      <c r="P198" s="22"/>
      <c r="S198" s="77"/>
      <c r="T198" s="78"/>
      <c r="U198" s="21"/>
      <c r="V198" s="22"/>
      <c r="W198" s="22"/>
      <c r="X198" s="22"/>
      <c r="Y198" s="22"/>
      <c r="Z198" s="81"/>
      <c r="AA198" s="82"/>
      <c r="AB198" s="81"/>
      <c r="AC198" s="82"/>
      <c r="AD198" s="81"/>
      <c r="AE198" s="82"/>
      <c r="AF198" s="22"/>
      <c r="AG198" s="22"/>
      <c r="AJ198" s="77"/>
      <c r="AK198" s="78"/>
      <c r="AL198" s="21"/>
      <c r="AM198" s="22"/>
      <c r="AN198" s="22"/>
      <c r="AO198" s="22"/>
      <c r="AP198" s="22"/>
      <c r="AQ198" s="81"/>
      <c r="AR198" s="82"/>
      <c r="AS198" s="81"/>
      <c r="AT198" s="82"/>
      <c r="AU198" s="81"/>
      <c r="AV198" s="82"/>
      <c r="AW198" s="22"/>
      <c r="AX198" s="22"/>
      <c r="BA198" s="77"/>
      <c r="BB198" s="78"/>
      <c r="BC198" s="21"/>
      <c r="BD198" s="22"/>
      <c r="BE198" s="22"/>
      <c r="BF198" s="22"/>
      <c r="BG198" s="22"/>
      <c r="BH198" s="81"/>
      <c r="BI198" s="82"/>
      <c r="BJ198" s="81"/>
      <c r="BK198" s="82"/>
      <c r="BL198" s="81"/>
      <c r="BM198" s="82"/>
      <c r="BN198" s="22"/>
      <c r="BO198" s="22"/>
    </row>
    <row r="199" ht="21" spans="2:67">
      <c r="B199" s="452" t="s">
        <v>1029</v>
      </c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S199" s="452" t="s">
        <v>1029</v>
      </c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J199" s="452" t="s">
        <v>1029</v>
      </c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BA199" s="452" t="s">
        <v>1029</v>
      </c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</row>
    <row r="200" s="43" customFormat="1" ht="18.75" spans="2:67">
      <c r="B200" s="56" t="s">
        <v>585</v>
      </c>
      <c r="C200" s="58"/>
      <c r="D200" s="9"/>
      <c r="E200" s="34" t="s">
        <v>9</v>
      </c>
      <c r="F200" s="34"/>
      <c r="G200" s="50" t="s">
        <v>1023</v>
      </c>
      <c r="H200" s="51"/>
      <c r="I200" s="54" t="s">
        <v>23</v>
      </c>
      <c r="J200" s="75"/>
      <c r="K200" s="54" t="s">
        <v>30</v>
      </c>
      <c r="L200" s="75"/>
      <c r="M200" s="54" t="s">
        <v>35</v>
      </c>
      <c r="N200" s="75"/>
      <c r="O200" s="9" t="s">
        <v>61</v>
      </c>
      <c r="P200" s="9"/>
      <c r="S200" s="56" t="s">
        <v>585</v>
      </c>
      <c r="T200" s="58"/>
      <c r="U200" s="9"/>
      <c r="V200" s="34" t="s">
        <v>9</v>
      </c>
      <c r="W200" s="34"/>
      <c r="X200" s="50" t="s">
        <v>1023</v>
      </c>
      <c r="Y200" s="51"/>
      <c r="Z200" s="54" t="s">
        <v>23</v>
      </c>
      <c r="AA200" s="75"/>
      <c r="AB200" s="54" t="s">
        <v>30</v>
      </c>
      <c r="AC200" s="75"/>
      <c r="AD200" s="54" t="s">
        <v>35</v>
      </c>
      <c r="AE200" s="75"/>
      <c r="AF200" s="9" t="s">
        <v>61</v>
      </c>
      <c r="AG200" s="9"/>
      <c r="AJ200" s="56" t="s">
        <v>585</v>
      </c>
      <c r="AK200" s="58"/>
      <c r="AL200" s="9"/>
      <c r="AM200" s="34" t="s">
        <v>9</v>
      </c>
      <c r="AN200" s="34"/>
      <c r="AO200" s="50" t="s">
        <v>1023</v>
      </c>
      <c r="AP200" s="51"/>
      <c r="AQ200" s="54" t="s">
        <v>23</v>
      </c>
      <c r="AR200" s="75"/>
      <c r="AS200" s="54" t="s">
        <v>30</v>
      </c>
      <c r="AT200" s="75"/>
      <c r="AU200" s="54" t="s">
        <v>35</v>
      </c>
      <c r="AV200" s="75"/>
      <c r="AW200" s="9" t="s">
        <v>61</v>
      </c>
      <c r="AX200" s="9"/>
      <c r="BA200" s="56" t="s">
        <v>585</v>
      </c>
      <c r="BB200" s="58"/>
      <c r="BC200" s="9"/>
      <c r="BD200" s="34" t="s">
        <v>9</v>
      </c>
      <c r="BE200" s="34"/>
      <c r="BF200" s="50" t="s">
        <v>1023</v>
      </c>
      <c r="BG200" s="51"/>
      <c r="BH200" s="54" t="s">
        <v>23</v>
      </c>
      <c r="BI200" s="75"/>
      <c r="BJ200" s="54" t="s">
        <v>30</v>
      </c>
      <c r="BK200" s="75"/>
      <c r="BL200" s="54" t="s">
        <v>35</v>
      </c>
      <c r="BM200" s="75"/>
      <c r="BN200" s="9" t="s">
        <v>61</v>
      </c>
      <c r="BO200" s="9"/>
    </row>
    <row r="201" ht="18.75" spans="2:67">
      <c r="B201" s="52">
        <v>1</v>
      </c>
      <c r="C201" s="34" t="s">
        <v>638</v>
      </c>
      <c r="D201" s="53">
        <v>2016</v>
      </c>
      <c r="E201" s="13">
        <v>0</v>
      </c>
      <c r="F201" s="16">
        <v>0</v>
      </c>
      <c r="G201" s="13">
        <v>0</v>
      </c>
      <c r="H201" s="16">
        <v>0</v>
      </c>
      <c r="I201" s="13">
        <v>0</v>
      </c>
      <c r="J201" s="16">
        <v>0</v>
      </c>
      <c r="K201" s="13">
        <v>0</v>
      </c>
      <c r="L201" s="16">
        <v>0</v>
      </c>
      <c r="M201" s="16">
        <v>0</v>
      </c>
      <c r="N201" s="16">
        <v>0</v>
      </c>
      <c r="O201" s="10">
        <v>0</v>
      </c>
      <c r="P201" s="10">
        <v>0</v>
      </c>
      <c r="S201" s="52">
        <v>1</v>
      </c>
      <c r="T201" s="34" t="s">
        <v>638</v>
      </c>
      <c r="U201" s="53">
        <v>2016</v>
      </c>
      <c r="V201" s="34"/>
      <c r="W201" s="34"/>
      <c r="X201" s="52"/>
      <c r="Y201" s="34"/>
      <c r="Z201" s="52"/>
      <c r="AA201" s="34"/>
      <c r="AB201" s="52"/>
      <c r="AC201" s="34"/>
      <c r="AD201" s="34"/>
      <c r="AE201" s="52"/>
      <c r="AF201" s="22">
        <f t="shared" ref="AF201:AF239" si="472">V201+X201+Z201+AB201+AD201</f>
        <v>0</v>
      </c>
      <c r="AG201" s="22">
        <f t="shared" ref="AG201:AG239" si="473">W201+Y201+AA201+AC201+AE201</f>
        <v>0</v>
      </c>
      <c r="AJ201" s="52">
        <v>1</v>
      </c>
      <c r="AK201" s="34" t="s">
        <v>638</v>
      </c>
      <c r="AL201" s="53">
        <v>2016</v>
      </c>
      <c r="AM201" s="52">
        <v>0</v>
      </c>
      <c r="AN201" s="34">
        <v>0</v>
      </c>
      <c r="AO201" s="52">
        <v>0</v>
      </c>
      <c r="AP201" s="34">
        <v>0</v>
      </c>
      <c r="AQ201" s="52">
        <v>0</v>
      </c>
      <c r="AR201" s="34">
        <v>0</v>
      </c>
      <c r="AS201" s="52">
        <v>0</v>
      </c>
      <c r="AT201" s="34">
        <v>0</v>
      </c>
      <c r="AU201" s="52">
        <v>0</v>
      </c>
      <c r="AV201" s="34">
        <v>0</v>
      </c>
      <c r="AW201" s="10">
        <f t="shared" ref="AW201:AW206" si="474">AM201+AO201+AQ201+AS201+AU201</f>
        <v>0</v>
      </c>
      <c r="AX201" s="10">
        <f t="shared" ref="AX201:AX206" si="475">AN201+AP201+AR201+AT201+AV201</f>
        <v>0</v>
      </c>
      <c r="BA201" s="52">
        <v>1</v>
      </c>
      <c r="BB201" s="34" t="s">
        <v>638</v>
      </c>
      <c r="BC201" s="53">
        <v>2016</v>
      </c>
      <c r="BD201" s="52">
        <f t="shared" ref="BD201:BD246" si="476">E201+V201-AM201</f>
        <v>0</v>
      </c>
      <c r="BE201" s="52">
        <f t="shared" ref="BE201:BE246" si="477">F201+W201-AN201</f>
        <v>0</v>
      </c>
      <c r="BF201" s="52">
        <f t="shared" ref="BF201:BF246" si="478">G201+X201-AO201</f>
        <v>0</v>
      </c>
      <c r="BG201" s="52">
        <f t="shared" ref="BG201:BG246" si="479">H201+Y201-AP201</f>
        <v>0</v>
      </c>
      <c r="BH201" s="52">
        <f t="shared" ref="BH201:BH246" si="480">I201+Z201-AQ201</f>
        <v>0</v>
      </c>
      <c r="BI201" s="52">
        <f t="shared" ref="BI201:BI246" si="481">J201+AA201-AR201</f>
        <v>0</v>
      </c>
      <c r="BJ201" s="52">
        <f t="shared" ref="BJ201:BJ246" si="482">K201+AB201-AS201</f>
        <v>0</v>
      </c>
      <c r="BK201" s="52">
        <f t="shared" ref="BK201:BK246" si="483">L201+AC201-AT201</f>
        <v>0</v>
      </c>
      <c r="BL201" s="52">
        <f t="shared" ref="BL201:BL246" si="484">M201+AD201-AU201</f>
        <v>0</v>
      </c>
      <c r="BM201" s="52">
        <f t="shared" ref="BM201:BM246" si="485">N201+AE201-AV201</f>
        <v>0</v>
      </c>
      <c r="BN201" s="10">
        <f t="shared" ref="BN201:BN246" si="486">BD201+BF201+BH201+BJ201+BL201</f>
        <v>0</v>
      </c>
      <c r="BO201" s="10">
        <f t="shared" ref="BO201:BO246" si="487">BE201+BG201+BI201+BK201+BM201</f>
        <v>0</v>
      </c>
    </row>
    <row r="202" ht="18.75" spans="2:67">
      <c r="B202" s="52"/>
      <c r="C202" s="34"/>
      <c r="D202" s="53">
        <v>2017</v>
      </c>
      <c r="E202" s="13">
        <v>0</v>
      </c>
      <c r="F202" s="16">
        <v>0</v>
      </c>
      <c r="G202" s="13">
        <v>0</v>
      </c>
      <c r="H202" s="16">
        <v>0</v>
      </c>
      <c r="I202" s="13">
        <v>0</v>
      </c>
      <c r="J202" s="16">
        <v>0</v>
      </c>
      <c r="K202" s="13">
        <v>0</v>
      </c>
      <c r="L202" s="16">
        <v>0</v>
      </c>
      <c r="M202" s="16">
        <v>0</v>
      </c>
      <c r="N202" s="16">
        <v>0</v>
      </c>
      <c r="O202" s="10">
        <v>0</v>
      </c>
      <c r="P202" s="10">
        <v>0</v>
      </c>
      <c r="S202" s="52"/>
      <c r="T202" s="34"/>
      <c r="U202" s="53">
        <v>2017</v>
      </c>
      <c r="V202" s="34"/>
      <c r="W202" s="34"/>
      <c r="X202" s="52"/>
      <c r="Y202" s="34"/>
      <c r="Z202" s="52"/>
      <c r="AA202" s="34"/>
      <c r="AB202" s="52"/>
      <c r="AC202" s="34"/>
      <c r="AD202" s="34"/>
      <c r="AE202" s="52"/>
      <c r="AF202" s="22">
        <f t="shared" si="472"/>
        <v>0</v>
      </c>
      <c r="AG202" s="22">
        <f t="shared" si="473"/>
        <v>0</v>
      </c>
      <c r="AJ202" s="52"/>
      <c r="AK202" s="34"/>
      <c r="AL202" s="53">
        <v>2017</v>
      </c>
      <c r="AM202" s="52">
        <v>0</v>
      </c>
      <c r="AN202" s="34">
        <v>0</v>
      </c>
      <c r="AO202" s="52">
        <v>0</v>
      </c>
      <c r="AP202" s="34">
        <v>0</v>
      </c>
      <c r="AQ202" s="52">
        <v>0</v>
      </c>
      <c r="AR202" s="34">
        <v>0</v>
      </c>
      <c r="AS202" s="52">
        <v>0</v>
      </c>
      <c r="AT202" s="34">
        <v>0</v>
      </c>
      <c r="AU202" s="52">
        <v>0</v>
      </c>
      <c r="AV202" s="34">
        <v>0</v>
      </c>
      <c r="AW202" s="10">
        <f t="shared" si="474"/>
        <v>0</v>
      </c>
      <c r="AX202" s="10">
        <f t="shared" si="475"/>
        <v>0</v>
      </c>
      <c r="BA202" s="52"/>
      <c r="BB202" s="34"/>
      <c r="BC202" s="53">
        <v>2017</v>
      </c>
      <c r="BD202" s="52">
        <f t="shared" si="476"/>
        <v>0</v>
      </c>
      <c r="BE202" s="52">
        <f t="shared" si="477"/>
        <v>0</v>
      </c>
      <c r="BF202" s="52">
        <f t="shared" si="478"/>
        <v>0</v>
      </c>
      <c r="BG202" s="52">
        <f t="shared" si="479"/>
        <v>0</v>
      </c>
      <c r="BH202" s="52">
        <f t="shared" si="480"/>
        <v>0</v>
      </c>
      <c r="BI202" s="52">
        <f t="shared" si="481"/>
        <v>0</v>
      </c>
      <c r="BJ202" s="52">
        <f t="shared" si="482"/>
        <v>0</v>
      </c>
      <c r="BK202" s="52">
        <f t="shared" si="483"/>
        <v>0</v>
      </c>
      <c r="BL202" s="52">
        <f t="shared" si="484"/>
        <v>0</v>
      </c>
      <c r="BM202" s="52">
        <f t="shared" si="485"/>
        <v>0</v>
      </c>
      <c r="BN202" s="10">
        <f t="shared" si="486"/>
        <v>0</v>
      </c>
      <c r="BO202" s="10">
        <f t="shared" si="487"/>
        <v>0</v>
      </c>
    </row>
    <row r="203" ht="18.75" spans="2:67">
      <c r="B203" s="52"/>
      <c r="C203" s="34"/>
      <c r="D203" s="53">
        <v>2018</v>
      </c>
      <c r="E203" s="13">
        <v>0</v>
      </c>
      <c r="F203" s="16">
        <v>0</v>
      </c>
      <c r="G203" s="13">
        <v>0</v>
      </c>
      <c r="H203" s="16">
        <v>0</v>
      </c>
      <c r="I203" s="13">
        <v>0</v>
      </c>
      <c r="J203" s="16">
        <v>0</v>
      </c>
      <c r="K203" s="13">
        <v>0</v>
      </c>
      <c r="L203" s="16">
        <v>0</v>
      </c>
      <c r="M203" s="16">
        <v>0</v>
      </c>
      <c r="N203" s="16">
        <v>0</v>
      </c>
      <c r="O203" s="10">
        <v>0</v>
      </c>
      <c r="P203" s="10">
        <v>0</v>
      </c>
      <c r="S203" s="52"/>
      <c r="T203" s="34"/>
      <c r="U203" s="53">
        <v>2018</v>
      </c>
      <c r="V203" s="34"/>
      <c r="W203" s="34"/>
      <c r="X203" s="52"/>
      <c r="Y203" s="34"/>
      <c r="Z203" s="52"/>
      <c r="AA203" s="34"/>
      <c r="AB203" s="52"/>
      <c r="AC203" s="34"/>
      <c r="AD203" s="34"/>
      <c r="AE203" s="52"/>
      <c r="AF203" s="22">
        <f t="shared" si="472"/>
        <v>0</v>
      </c>
      <c r="AG203" s="22">
        <f t="shared" si="473"/>
        <v>0</v>
      </c>
      <c r="AJ203" s="52"/>
      <c r="AK203" s="34"/>
      <c r="AL203" s="53">
        <v>2018</v>
      </c>
      <c r="AM203" s="52">
        <v>0</v>
      </c>
      <c r="AN203" s="34">
        <v>0</v>
      </c>
      <c r="AO203" s="52">
        <v>0</v>
      </c>
      <c r="AP203" s="34">
        <v>0</v>
      </c>
      <c r="AQ203" s="52">
        <v>0</v>
      </c>
      <c r="AR203" s="34">
        <v>0</v>
      </c>
      <c r="AS203" s="52">
        <v>0</v>
      </c>
      <c r="AT203" s="34">
        <v>0</v>
      </c>
      <c r="AU203" s="52">
        <v>0</v>
      </c>
      <c r="AV203" s="34">
        <v>0</v>
      </c>
      <c r="AW203" s="10">
        <f t="shared" si="474"/>
        <v>0</v>
      </c>
      <c r="AX203" s="10">
        <f t="shared" si="475"/>
        <v>0</v>
      </c>
      <c r="BA203" s="52"/>
      <c r="BB203" s="34"/>
      <c r="BC203" s="53">
        <v>2018</v>
      </c>
      <c r="BD203" s="52">
        <f t="shared" si="476"/>
        <v>0</v>
      </c>
      <c r="BE203" s="52">
        <f t="shared" si="477"/>
        <v>0</v>
      </c>
      <c r="BF203" s="52">
        <f t="shared" si="478"/>
        <v>0</v>
      </c>
      <c r="BG203" s="52">
        <f t="shared" si="479"/>
        <v>0</v>
      </c>
      <c r="BH203" s="52">
        <f t="shared" si="480"/>
        <v>0</v>
      </c>
      <c r="BI203" s="52">
        <f t="shared" si="481"/>
        <v>0</v>
      </c>
      <c r="BJ203" s="52">
        <f t="shared" si="482"/>
        <v>0</v>
      </c>
      <c r="BK203" s="52">
        <f t="shared" si="483"/>
        <v>0</v>
      </c>
      <c r="BL203" s="52">
        <f t="shared" si="484"/>
        <v>0</v>
      </c>
      <c r="BM203" s="52">
        <f t="shared" si="485"/>
        <v>0</v>
      </c>
      <c r="BN203" s="10">
        <f t="shared" si="486"/>
        <v>0</v>
      </c>
      <c r="BO203" s="10">
        <f t="shared" si="487"/>
        <v>0</v>
      </c>
    </row>
    <row r="204" ht="18.75" spans="2:67">
      <c r="B204" s="52"/>
      <c r="C204" s="34"/>
      <c r="D204" s="53">
        <v>2019</v>
      </c>
      <c r="E204" s="13">
        <v>0</v>
      </c>
      <c r="F204" s="16">
        <v>0</v>
      </c>
      <c r="G204" s="13">
        <v>0</v>
      </c>
      <c r="H204" s="16">
        <v>0</v>
      </c>
      <c r="I204" s="13">
        <v>0</v>
      </c>
      <c r="J204" s="16">
        <v>0</v>
      </c>
      <c r="K204" s="13">
        <v>0</v>
      </c>
      <c r="L204" s="16">
        <v>0</v>
      </c>
      <c r="M204" s="16">
        <v>0</v>
      </c>
      <c r="N204" s="16">
        <v>0</v>
      </c>
      <c r="O204" s="10">
        <v>0</v>
      </c>
      <c r="P204" s="10">
        <v>0</v>
      </c>
      <c r="S204" s="52"/>
      <c r="T204" s="34"/>
      <c r="U204" s="53">
        <v>2019</v>
      </c>
      <c r="V204" s="13"/>
      <c r="W204" s="16"/>
      <c r="X204" s="13"/>
      <c r="Y204" s="16"/>
      <c r="Z204" s="13"/>
      <c r="AA204" s="16"/>
      <c r="AB204" s="13"/>
      <c r="AC204" s="16"/>
      <c r="AD204" s="16"/>
      <c r="AE204" s="16"/>
      <c r="AF204" s="22">
        <f t="shared" si="472"/>
        <v>0</v>
      </c>
      <c r="AG204" s="22">
        <f t="shared" si="473"/>
        <v>0</v>
      </c>
      <c r="AJ204" s="52"/>
      <c r="AK204" s="34"/>
      <c r="AL204" s="53">
        <v>2019</v>
      </c>
      <c r="AM204" s="52">
        <v>0</v>
      </c>
      <c r="AN204" s="34">
        <v>0</v>
      </c>
      <c r="AO204" s="52">
        <v>0</v>
      </c>
      <c r="AP204" s="34">
        <v>0</v>
      </c>
      <c r="AQ204" s="52">
        <v>0</v>
      </c>
      <c r="AR204" s="34">
        <v>0</v>
      </c>
      <c r="AS204" s="52">
        <v>0</v>
      </c>
      <c r="AT204" s="34">
        <v>0</v>
      </c>
      <c r="AU204" s="52">
        <v>0</v>
      </c>
      <c r="AV204" s="34">
        <v>0</v>
      </c>
      <c r="AW204" s="10">
        <f t="shared" si="474"/>
        <v>0</v>
      </c>
      <c r="AX204" s="10">
        <f t="shared" si="475"/>
        <v>0</v>
      </c>
      <c r="BA204" s="52"/>
      <c r="BB204" s="34"/>
      <c r="BC204" s="53">
        <v>2019</v>
      </c>
      <c r="BD204" s="52">
        <f t="shared" si="476"/>
        <v>0</v>
      </c>
      <c r="BE204" s="52">
        <f t="shared" si="477"/>
        <v>0</v>
      </c>
      <c r="BF204" s="52">
        <f t="shared" si="478"/>
        <v>0</v>
      </c>
      <c r="BG204" s="52">
        <f t="shared" si="479"/>
        <v>0</v>
      </c>
      <c r="BH204" s="52">
        <f t="shared" si="480"/>
        <v>0</v>
      </c>
      <c r="BI204" s="52">
        <f t="shared" si="481"/>
        <v>0</v>
      </c>
      <c r="BJ204" s="52">
        <f t="shared" si="482"/>
        <v>0</v>
      </c>
      <c r="BK204" s="52">
        <f t="shared" si="483"/>
        <v>0</v>
      </c>
      <c r="BL204" s="52">
        <f t="shared" si="484"/>
        <v>0</v>
      </c>
      <c r="BM204" s="52">
        <f t="shared" si="485"/>
        <v>0</v>
      </c>
      <c r="BN204" s="10">
        <f t="shared" si="486"/>
        <v>0</v>
      </c>
      <c r="BO204" s="10">
        <f t="shared" si="487"/>
        <v>0</v>
      </c>
    </row>
    <row r="205" ht="18.75" spans="2:67">
      <c r="B205" s="52"/>
      <c r="C205" s="34"/>
      <c r="D205" s="53">
        <v>2020</v>
      </c>
      <c r="E205" s="13">
        <v>0</v>
      </c>
      <c r="F205" s="16">
        <v>0</v>
      </c>
      <c r="G205" s="52">
        <v>0</v>
      </c>
      <c r="H205" s="34">
        <v>0</v>
      </c>
      <c r="I205" s="52">
        <v>0</v>
      </c>
      <c r="J205" s="34">
        <v>0</v>
      </c>
      <c r="K205" s="52">
        <v>0</v>
      </c>
      <c r="L205" s="34">
        <v>0</v>
      </c>
      <c r="M205" s="34">
        <v>0</v>
      </c>
      <c r="N205" s="34">
        <v>0</v>
      </c>
      <c r="O205" s="10">
        <v>0</v>
      </c>
      <c r="P205" s="10">
        <v>0</v>
      </c>
      <c r="S205" s="52"/>
      <c r="T205" s="34"/>
      <c r="U205" s="53">
        <v>2020</v>
      </c>
      <c r="V205" s="52"/>
      <c r="W205" s="34"/>
      <c r="X205" s="52"/>
      <c r="Y205" s="34"/>
      <c r="Z205" s="52"/>
      <c r="AA205" s="34"/>
      <c r="AB205" s="52"/>
      <c r="AC205" s="34"/>
      <c r="AD205" s="34"/>
      <c r="AE205" s="34"/>
      <c r="AF205" s="10">
        <f t="shared" si="472"/>
        <v>0</v>
      </c>
      <c r="AG205" s="10">
        <f t="shared" si="473"/>
        <v>0</v>
      </c>
      <c r="AJ205" s="52"/>
      <c r="AK205" s="34"/>
      <c r="AL205" s="53">
        <v>2020</v>
      </c>
      <c r="AM205" s="52">
        <v>0</v>
      </c>
      <c r="AN205" s="34">
        <v>0</v>
      </c>
      <c r="AO205" s="52">
        <v>0</v>
      </c>
      <c r="AP205" s="34">
        <v>0</v>
      </c>
      <c r="AQ205" s="52">
        <v>0</v>
      </c>
      <c r="AR205" s="34">
        <v>0</v>
      </c>
      <c r="AS205" s="52">
        <v>0</v>
      </c>
      <c r="AT205" s="34">
        <v>0</v>
      </c>
      <c r="AU205" s="52">
        <v>0</v>
      </c>
      <c r="AV205" s="34">
        <v>0</v>
      </c>
      <c r="AW205" s="10">
        <f t="shared" si="474"/>
        <v>0</v>
      </c>
      <c r="AX205" s="10">
        <f t="shared" si="475"/>
        <v>0</v>
      </c>
      <c r="BA205" s="52"/>
      <c r="BB205" s="34"/>
      <c r="BC205" s="53">
        <v>2020</v>
      </c>
      <c r="BD205" s="52">
        <f t="shared" si="476"/>
        <v>0</v>
      </c>
      <c r="BE205" s="52">
        <f t="shared" si="477"/>
        <v>0</v>
      </c>
      <c r="BF205" s="52">
        <f t="shared" si="478"/>
        <v>0</v>
      </c>
      <c r="BG205" s="52">
        <f t="shared" si="479"/>
        <v>0</v>
      </c>
      <c r="BH205" s="52">
        <f t="shared" si="480"/>
        <v>0</v>
      </c>
      <c r="BI205" s="52">
        <f t="shared" si="481"/>
        <v>0</v>
      </c>
      <c r="BJ205" s="52">
        <f t="shared" si="482"/>
        <v>0</v>
      </c>
      <c r="BK205" s="52">
        <f t="shared" si="483"/>
        <v>0</v>
      </c>
      <c r="BL205" s="52">
        <f t="shared" si="484"/>
        <v>0</v>
      </c>
      <c r="BM205" s="52">
        <f t="shared" si="485"/>
        <v>0</v>
      </c>
      <c r="BN205" s="10">
        <f t="shared" si="486"/>
        <v>0</v>
      </c>
      <c r="BO205" s="10">
        <f t="shared" si="487"/>
        <v>0</v>
      </c>
    </row>
    <row r="206" ht="18.75" spans="2:67">
      <c r="B206" s="52"/>
      <c r="C206" s="34"/>
      <c r="D206" s="53">
        <v>2021</v>
      </c>
      <c r="E206" s="16">
        <v>0</v>
      </c>
      <c r="F206" s="16">
        <v>0</v>
      </c>
      <c r="G206" s="13">
        <v>0</v>
      </c>
      <c r="H206" s="16">
        <v>0</v>
      </c>
      <c r="I206" s="13">
        <v>0</v>
      </c>
      <c r="J206" s="16">
        <v>0</v>
      </c>
      <c r="K206" s="13">
        <v>0</v>
      </c>
      <c r="L206" s="16">
        <v>0</v>
      </c>
      <c r="M206" s="16">
        <v>0</v>
      </c>
      <c r="N206" s="13">
        <v>0</v>
      </c>
      <c r="O206" s="10">
        <v>0</v>
      </c>
      <c r="P206" s="10">
        <v>0</v>
      </c>
      <c r="S206" s="52"/>
      <c r="T206" s="34"/>
      <c r="U206" s="53">
        <v>2021</v>
      </c>
      <c r="V206" s="52"/>
      <c r="W206" s="34"/>
      <c r="X206" s="52"/>
      <c r="Y206" s="34"/>
      <c r="Z206" s="52"/>
      <c r="AA206" s="34"/>
      <c r="AB206" s="52"/>
      <c r="AC206" s="34"/>
      <c r="AD206" s="34"/>
      <c r="AE206" s="34"/>
      <c r="AF206" s="10"/>
      <c r="AG206" s="10"/>
      <c r="AJ206" s="52"/>
      <c r="AK206" s="34"/>
      <c r="AL206" s="53">
        <v>2021</v>
      </c>
      <c r="AM206" s="52">
        <v>0</v>
      </c>
      <c r="AN206" s="34">
        <v>0</v>
      </c>
      <c r="AO206" s="52">
        <v>0</v>
      </c>
      <c r="AP206" s="34">
        <v>0</v>
      </c>
      <c r="AQ206" s="52">
        <v>0</v>
      </c>
      <c r="AR206" s="34">
        <v>0</v>
      </c>
      <c r="AS206" s="52">
        <v>0</v>
      </c>
      <c r="AT206" s="34">
        <v>0</v>
      </c>
      <c r="AU206" s="52">
        <v>0</v>
      </c>
      <c r="AV206" s="34">
        <v>0</v>
      </c>
      <c r="AW206" s="10">
        <f t="shared" si="474"/>
        <v>0</v>
      </c>
      <c r="AX206" s="10">
        <f t="shared" si="475"/>
        <v>0</v>
      </c>
      <c r="BA206" s="52"/>
      <c r="BB206" s="34"/>
      <c r="BC206" s="53">
        <v>2021</v>
      </c>
      <c r="BD206" s="52">
        <f t="shared" si="476"/>
        <v>0</v>
      </c>
      <c r="BE206" s="52">
        <f t="shared" si="477"/>
        <v>0</v>
      </c>
      <c r="BF206" s="52">
        <f t="shared" si="478"/>
        <v>0</v>
      </c>
      <c r="BG206" s="52">
        <f t="shared" si="479"/>
        <v>0</v>
      </c>
      <c r="BH206" s="52">
        <f t="shared" si="480"/>
        <v>0</v>
      </c>
      <c r="BI206" s="52">
        <f t="shared" si="481"/>
        <v>0</v>
      </c>
      <c r="BJ206" s="52">
        <f t="shared" si="482"/>
        <v>0</v>
      </c>
      <c r="BK206" s="52">
        <f t="shared" si="483"/>
        <v>0</v>
      </c>
      <c r="BL206" s="52">
        <f t="shared" si="484"/>
        <v>0</v>
      </c>
      <c r="BM206" s="52">
        <f t="shared" si="485"/>
        <v>0</v>
      </c>
      <c r="BN206" s="10">
        <f t="shared" si="486"/>
        <v>0</v>
      </c>
      <c r="BO206" s="10">
        <f t="shared" si="487"/>
        <v>0</v>
      </c>
    </row>
    <row r="207" ht="18.75" spans="2:67">
      <c r="B207" s="54"/>
      <c r="C207" s="55"/>
      <c r="D207" s="53">
        <v>2022</v>
      </c>
      <c r="E207" s="16">
        <v>5</v>
      </c>
      <c r="F207" s="16">
        <v>705405</v>
      </c>
      <c r="G207" s="13"/>
      <c r="H207" s="16"/>
      <c r="I207" s="13"/>
      <c r="J207" s="16"/>
      <c r="K207" s="13"/>
      <c r="L207" s="16"/>
      <c r="M207" s="16"/>
      <c r="N207" s="13"/>
      <c r="O207" s="10"/>
      <c r="P207" s="10"/>
      <c r="S207" s="54"/>
      <c r="T207" s="55"/>
      <c r="U207" s="53"/>
      <c r="V207" s="52"/>
      <c r="W207" s="34"/>
      <c r="X207" s="52"/>
      <c r="Y207" s="34"/>
      <c r="Z207" s="52"/>
      <c r="AA207" s="34"/>
      <c r="AB207" s="52"/>
      <c r="AC207" s="34"/>
      <c r="AD207" s="34"/>
      <c r="AE207" s="34"/>
      <c r="AF207" s="10"/>
      <c r="AG207" s="10"/>
      <c r="AJ207" s="54"/>
      <c r="AK207" s="55"/>
      <c r="AL207" s="53"/>
      <c r="AM207" s="52">
        <v>5</v>
      </c>
      <c r="AN207" s="34">
        <v>705404.531866667</v>
      </c>
      <c r="AO207" s="52"/>
      <c r="AP207" s="34"/>
      <c r="AQ207" s="52"/>
      <c r="AR207" s="34"/>
      <c r="AS207" s="52"/>
      <c r="AT207" s="34"/>
      <c r="AU207" s="52"/>
      <c r="AV207" s="34"/>
      <c r="AW207" s="10"/>
      <c r="AX207" s="10"/>
      <c r="BA207" s="54"/>
      <c r="BB207" s="55"/>
      <c r="BC207" s="53"/>
      <c r="BD207" s="52">
        <f t="shared" si="476"/>
        <v>0</v>
      </c>
      <c r="BE207" s="52">
        <f t="shared" si="477"/>
        <v>0.468133333371952</v>
      </c>
      <c r="BF207" s="52">
        <f t="shared" si="478"/>
        <v>0</v>
      </c>
      <c r="BG207" s="52">
        <f t="shared" si="479"/>
        <v>0</v>
      </c>
      <c r="BH207" s="52">
        <f t="shared" si="480"/>
        <v>0</v>
      </c>
      <c r="BI207" s="52">
        <f t="shared" si="481"/>
        <v>0</v>
      </c>
      <c r="BJ207" s="52">
        <f t="shared" si="482"/>
        <v>0</v>
      </c>
      <c r="BK207" s="52">
        <f t="shared" si="483"/>
        <v>0</v>
      </c>
      <c r="BL207" s="52">
        <f t="shared" si="484"/>
        <v>0</v>
      </c>
      <c r="BM207" s="52">
        <f t="shared" si="485"/>
        <v>0</v>
      </c>
      <c r="BN207" s="10">
        <f t="shared" si="486"/>
        <v>0</v>
      </c>
      <c r="BO207" s="10">
        <f t="shared" si="487"/>
        <v>0.468133333371952</v>
      </c>
    </row>
    <row r="208" customHeight="1" spans="2:67">
      <c r="B208" s="56" t="s">
        <v>61</v>
      </c>
      <c r="C208" s="57"/>
      <c r="D208" s="58"/>
      <c r="E208" s="59">
        <v>0</v>
      </c>
      <c r="F208" s="59">
        <v>0</v>
      </c>
      <c r="G208" s="59">
        <v>0</v>
      </c>
      <c r="H208" s="59">
        <v>0</v>
      </c>
      <c r="I208" s="59">
        <v>0</v>
      </c>
      <c r="J208" s="59">
        <v>0</v>
      </c>
      <c r="K208" s="59">
        <v>0</v>
      </c>
      <c r="L208" s="59">
        <v>0</v>
      </c>
      <c r="M208" s="59">
        <v>0</v>
      </c>
      <c r="N208" s="59">
        <v>0</v>
      </c>
      <c r="O208" s="59">
        <v>0</v>
      </c>
      <c r="P208" s="59">
        <v>0</v>
      </c>
      <c r="S208" s="56" t="s">
        <v>61</v>
      </c>
      <c r="T208" s="57"/>
      <c r="U208" s="58"/>
      <c r="V208" s="59">
        <f>SUM(V201:V206)</f>
        <v>0</v>
      </c>
      <c r="W208" s="59">
        <f t="shared" ref="W208" si="488">SUM(W201:W206)</f>
        <v>0</v>
      </c>
      <c r="X208" s="59">
        <f t="shared" ref="X208" si="489">SUM(X201:X206)</f>
        <v>0</v>
      </c>
      <c r="Y208" s="59">
        <f t="shared" ref="Y208" si="490">SUM(Y201:Y206)</f>
        <v>0</v>
      </c>
      <c r="Z208" s="59">
        <f t="shared" ref="Z208" si="491">SUM(Z201:Z206)</f>
        <v>0</v>
      </c>
      <c r="AA208" s="59">
        <f t="shared" ref="AA208" si="492">SUM(AA201:AA206)</f>
        <v>0</v>
      </c>
      <c r="AB208" s="59">
        <f t="shared" ref="AB208" si="493">SUM(AB201:AB206)</f>
        <v>0</v>
      </c>
      <c r="AC208" s="59">
        <f t="shared" ref="AC208" si="494">SUM(AC201:AC206)</f>
        <v>0</v>
      </c>
      <c r="AD208" s="59">
        <f t="shared" ref="AD208" si="495">SUM(AD201:AD206)</f>
        <v>0</v>
      </c>
      <c r="AE208" s="59">
        <f t="shared" ref="AE208" si="496">SUM(AE201:AE206)</f>
        <v>0</v>
      </c>
      <c r="AF208" s="59">
        <f t="shared" ref="AF208" si="497">SUM(AF201:AF206)</f>
        <v>0</v>
      </c>
      <c r="AG208" s="59">
        <f t="shared" ref="AG208" si="498">SUM(AG201:AG206)</f>
        <v>0</v>
      </c>
      <c r="AJ208" s="56" t="s">
        <v>61</v>
      </c>
      <c r="AK208" s="57"/>
      <c r="AL208" s="58"/>
      <c r="AM208" s="59">
        <f>SUM(AM201:AM207)</f>
        <v>5</v>
      </c>
      <c r="AN208" s="59">
        <f t="shared" ref="AN208:AX208" si="499">SUM(AN201:AN207)</f>
        <v>705404.531866667</v>
      </c>
      <c r="AO208" s="59">
        <f t="shared" si="499"/>
        <v>0</v>
      </c>
      <c r="AP208" s="59">
        <f t="shared" si="499"/>
        <v>0</v>
      </c>
      <c r="AQ208" s="59">
        <f t="shared" si="499"/>
        <v>0</v>
      </c>
      <c r="AR208" s="59">
        <f t="shared" si="499"/>
        <v>0</v>
      </c>
      <c r="AS208" s="59">
        <f t="shared" si="499"/>
        <v>0</v>
      </c>
      <c r="AT208" s="59">
        <f t="shared" si="499"/>
        <v>0</v>
      </c>
      <c r="AU208" s="59">
        <f t="shared" si="499"/>
        <v>0</v>
      </c>
      <c r="AV208" s="59">
        <f t="shared" si="499"/>
        <v>0</v>
      </c>
      <c r="AW208" s="59">
        <f t="shared" si="499"/>
        <v>0</v>
      </c>
      <c r="AX208" s="59">
        <f t="shared" si="499"/>
        <v>0</v>
      </c>
      <c r="BA208" s="56" t="s">
        <v>61</v>
      </c>
      <c r="BB208" s="57"/>
      <c r="BC208" s="58"/>
      <c r="BD208" s="52">
        <f t="shared" si="476"/>
        <v>-5</v>
      </c>
      <c r="BE208" s="52">
        <f t="shared" si="477"/>
        <v>-705404.531866667</v>
      </c>
      <c r="BF208" s="52">
        <f t="shared" si="478"/>
        <v>0</v>
      </c>
      <c r="BG208" s="52">
        <f t="shared" si="479"/>
        <v>0</v>
      </c>
      <c r="BH208" s="52">
        <f t="shared" si="480"/>
        <v>0</v>
      </c>
      <c r="BI208" s="52">
        <f t="shared" si="481"/>
        <v>0</v>
      </c>
      <c r="BJ208" s="52">
        <f t="shared" si="482"/>
        <v>0</v>
      </c>
      <c r="BK208" s="52">
        <f t="shared" si="483"/>
        <v>0</v>
      </c>
      <c r="BL208" s="52">
        <f t="shared" si="484"/>
        <v>0</v>
      </c>
      <c r="BM208" s="52">
        <f t="shared" si="485"/>
        <v>0</v>
      </c>
      <c r="BN208" s="10">
        <f t="shared" si="486"/>
        <v>-5</v>
      </c>
      <c r="BO208" s="10">
        <f t="shared" si="487"/>
        <v>-705404.531866667</v>
      </c>
    </row>
    <row r="209" ht="18.75" spans="2:67">
      <c r="B209" s="52">
        <v>2</v>
      </c>
      <c r="C209" s="34" t="s">
        <v>640</v>
      </c>
      <c r="D209" s="53">
        <v>2016</v>
      </c>
      <c r="E209" s="13">
        <v>0</v>
      </c>
      <c r="F209" s="16">
        <v>0</v>
      </c>
      <c r="G209" s="13">
        <v>0</v>
      </c>
      <c r="H209" s="16">
        <v>0</v>
      </c>
      <c r="I209" s="13">
        <v>0</v>
      </c>
      <c r="J209" s="13">
        <v>0</v>
      </c>
      <c r="K209" s="13">
        <v>0</v>
      </c>
      <c r="L209" s="16">
        <v>0</v>
      </c>
      <c r="M209" s="16">
        <v>0</v>
      </c>
      <c r="N209" s="16">
        <v>0</v>
      </c>
      <c r="O209" s="10">
        <v>0</v>
      </c>
      <c r="P209" s="10">
        <v>0</v>
      </c>
      <c r="S209" s="52">
        <v>2</v>
      </c>
      <c r="T209" s="34" t="s">
        <v>640</v>
      </c>
      <c r="U209" s="53">
        <v>2016</v>
      </c>
      <c r="V209" s="13"/>
      <c r="W209" s="16"/>
      <c r="X209" s="13"/>
      <c r="Y209" s="16"/>
      <c r="Z209" s="13"/>
      <c r="AA209" s="13"/>
      <c r="AB209" s="13"/>
      <c r="AC209" s="16"/>
      <c r="AD209" s="16"/>
      <c r="AE209" s="16"/>
      <c r="AF209" s="22">
        <f t="shared" si="472"/>
        <v>0</v>
      </c>
      <c r="AG209" s="22">
        <f t="shared" si="473"/>
        <v>0</v>
      </c>
      <c r="AJ209" s="52">
        <v>2</v>
      </c>
      <c r="AK209" s="34" t="s">
        <v>640</v>
      </c>
      <c r="AL209" s="53">
        <v>2016</v>
      </c>
      <c r="AM209" s="52">
        <v>0</v>
      </c>
      <c r="AN209" s="34">
        <v>0</v>
      </c>
      <c r="AO209" s="52">
        <v>0</v>
      </c>
      <c r="AP209" s="34">
        <v>0</v>
      </c>
      <c r="AQ209" s="52">
        <v>0</v>
      </c>
      <c r="AR209" s="34">
        <v>0</v>
      </c>
      <c r="AS209" s="52">
        <v>0</v>
      </c>
      <c r="AT209" s="34">
        <v>0</v>
      </c>
      <c r="AU209" s="52">
        <v>0</v>
      </c>
      <c r="AV209" s="34">
        <v>0</v>
      </c>
      <c r="AW209" s="10">
        <f t="shared" ref="AW209:AW214" si="500">AM209+AO209+AQ209+AS209+AU209</f>
        <v>0</v>
      </c>
      <c r="AX209" s="10">
        <f t="shared" ref="AX209:AX214" si="501">AN209+AP209+AR209+AT209+AV209</f>
        <v>0</v>
      </c>
      <c r="BA209" s="52">
        <v>2</v>
      </c>
      <c r="BB209" s="34" t="s">
        <v>640</v>
      </c>
      <c r="BC209" s="53">
        <v>2016</v>
      </c>
      <c r="BD209" s="52">
        <f t="shared" si="476"/>
        <v>0</v>
      </c>
      <c r="BE209" s="52">
        <f t="shared" si="477"/>
        <v>0</v>
      </c>
      <c r="BF209" s="52">
        <f t="shared" si="478"/>
        <v>0</v>
      </c>
      <c r="BG209" s="52">
        <f t="shared" si="479"/>
        <v>0</v>
      </c>
      <c r="BH209" s="52">
        <f t="shared" si="480"/>
        <v>0</v>
      </c>
      <c r="BI209" s="52">
        <f t="shared" si="481"/>
        <v>0</v>
      </c>
      <c r="BJ209" s="52">
        <f t="shared" si="482"/>
        <v>0</v>
      </c>
      <c r="BK209" s="52">
        <f t="shared" si="483"/>
        <v>0</v>
      </c>
      <c r="BL209" s="52">
        <f t="shared" si="484"/>
        <v>0</v>
      </c>
      <c r="BM209" s="52">
        <f t="shared" si="485"/>
        <v>0</v>
      </c>
      <c r="BN209" s="10">
        <f t="shared" si="486"/>
        <v>0</v>
      </c>
      <c r="BO209" s="10">
        <f t="shared" si="487"/>
        <v>0</v>
      </c>
    </row>
    <row r="210" ht="18.75" spans="2:67">
      <c r="B210" s="52"/>
      <c r="C210" s="34"/>
      <c r="D210" s="53">
        <v>2017</v>
      </c>
      <c r="E210" s="13">
        <v>0</v>
      </c>
      <c r="F210" s="16">
        <v>0</v>
      </c>
      <c r="G210" s="13">
        <v>0</v>
      </c>
      <c r="H210" s="16">
        <v>0</v>
      </c>
      <c r="I210" s="13">
        <v>0</v>
      </c>
      <c r="J210" s="13">
        <v>0</v>
      </c>
      <c r="K210" s="13">
        <v>0</v>
      </c>
      <c r="L210" s="16">
        <v>0</v>
      </c>
      <c r="M210" s="16">
        <v>0</v>
      </c>
      <c r="N210" s="16">
        <v>0</v>
      </c>
      <c r="O210" s="10">
        <v>0</v>
      </c>
      <c r="P210" s="10">
        <v>0</v>
      </c>
      <c r="S210" s="52"/>
      <c r="T210" s="34"/>
      <c r="U210" s="53">
        <v>2017</v>
      </c>
      <c r="V210" s="13"/>
      <c r="W210" s="16"/>
      <c r="X210" s="13"/>
      <c r="Y210" s="16"/>
      <c r="Z210" s="13"/>
      <c r="AA210" s="13"/>
      <c r="AB210" s="13"/>
      <c r="AC210" s="16"/>
      <c r="AD210" s="16"/>
      <c r="AE210" s="16"/>
      <c r="AF210" s="22">
        <f t="shared" si="472"/>
        <v>0</v>
      </c>
      <c r="AG210" s="22">
        <f t="shared" si="473"/>
        <v>0</v>
      </c>
      <c r="AJ210" s="52"/>
      <c r="AK210" s="34"/>
      <c r="AL210" s="53">
        <v>2017</v>
      </c>
      <c r="AM210" s="52">
        <v>0</v>
      </c>
      <c r="AN210" s="34">
        <v>0</v>
      </c>
      <c r="AO210" s="52">
        <v>0</v>
      </c>
      <c r="AP210" s="34">
        <v>0</v>
      </c>
      <c r="AQ210" s="52">
        <v>0</v>
      </c>
      <c r="AR210" s="34">
        <v>0</v>
      </c>
      <c r="AS210" s="52">
        <v>0</v>
      </c>
      <c r="AT210" s="34">
        <v>0</v>
      </c>
      <c r="AU210" s="52">
        <v>0</v>
      </c>
      <c r="AV210" s="34">
        <v>0</v>
      </c>
      <c r="AW210" s="10">
        <f t="shared" si="500"/>
        <v>0</v>
      </c>
      <c r="AX210" s="10">
        <f t="shared" si="501"/>
        <v>0</v>
      </c>
      <c r="BA210" s="52"/>
      <c r="BB210" s="34"/>
      <c r="BC210" s="53">
        <v>2017</v>
      </c>
      <c r="BD210" s="52">
        <f t="shared" si="476"/>
        <v>0</v>
      </c>
      <c r="BE210" s="52">
        <f t="shared" si="477"/>
        <v>0</v>
      </c>
      <c r="BF210" s="52">
        <f t="shared" si="478"/>
        <v>0</v>
      </c>
      <c r="BG210" s="52">
        <f t="shared" si="479"/>
        <v>0</v>
      </c>
      <c r="BH210" s="52">
        <f t="shared" si="480"/>
        <v>0</v>
      </c>
      <c r="BI210" s="52">
        <f t="shared" si="481"/>
        <v>0</v>
      </c>
      <c r="BJ210" s="52">
        <f t="shared" si="482"/>
        <v>0</v>
      </c>
      <c r="BK210" s="52">
        <f t="shared" si="483"/>
        <v>0</v>
      </c>
      <c r="BL210" s="52">
        <f t="shared" si="484"/>
        <v>0</v>
      </c>
      <c r="BM210" s="52">
        <f t="shared" si="485"/>
        <v>0</v>
      </c>
      <c r="BN210" s="10">
        <f t="shared" si="486"/>
        <v>0</v>
      </c>
      <c r="BO210" s="10">
        <f t="shared" si="487"/>
        <v>0</v>
      </c>
    </row>
    <row r="211" ht="18.75" spans="2:67">
      <c r="B211" s="52"/>
      <c r="C211" s="34"/>
      <c r="D211" s="53">
        <v>2018</v>
      </c>
      <c r="E211" s="13">
        <v>0</v>
      </c>
      <c r="F211" s="16">
        <v>0</v>
      </c>
      <c r="G211" s="13">
        <v>0</v>
      </c>
      <c r="H211" s="16">
        <v>0</v>
      </c>
      <c r="I211" s="13">
        <v>0</v>
      </c>
      <c r="J211" s="13">
        <v>0</v>
      </c>
      <c r="K211" s="13">
        <v>0</v>
      </c>
      <c r="L211" s="16">
        <v>0</v>
      </c>
      <c r="M211" s="16">
        <v>0</v>
      </c>
      <c r="N211" s="16">
        <v>0</v>
      </c>
      <c r="O211" s="10">
        <v>0</v>
      </c>
      <c r="P211" s="10">
        <v>0</v>
      </c>
      <c r="S211" s="52"/>
      <c r="T211" s="34"/>
      <c r="U211" s="53">
        <v>2018</v>
      </c>
      <c r="V211" s="13"/>
      <c r="W211" s="16"/>
      <c r="X211" s="13"/>
      <c r="Y211" s="16"/>
      <c r="Z211" s="13"/>
      <c r="AA211" s="13"/>
      <c r="AB211" s="13"/>
      <c r="AC211" s="16"/>
      <c r="AD211" s="16"/>
      <c r="AE211" s="16"/>
      <c r="AF211" s="22">
        <f t="shared" si="472"/>
        <v>0</v>
      </c>
      <c r="AG211" s="22">
        <f t="shared" si="473"/>
        <v>0</v>
      </c>
      <c r="AJ211" s="52"/>
      <c r="AK211" s="34"/>
      <c r="AL211" s="53">
        <v>2018</v>
      </c>
      <c r="AM211" s="52">
        <v>0</v>
      </c>
      <c r="AN211" s="34">
        <v>0</v>
      </c>
      <c r="AO211" s="52">
        <v>0</v>
      </c>
      <c r="AP211" s="34">
        <v>0</v>
      </c>
      <c r="AQ211" s="52">
        <v>0</v>
      </c>
      <c r="AR211" s="34">
        <v>0</v>
      </c>
      <c r="AS211" s="52">
        <v>0</v>
      </c>
      <c r="AT211" s="34">
        <v>0</v>
      </c>
      <c r="AU211" s="52">
        <v>0</v>
      </c>
      <c r="AV211" s="34">
        <v>0</v>
      </c>
      <c r="AW211" s="10">
        <f t="shared" si="500"/>
        <v>0</v>
      </c>
      <c r="AX211" s="10">
        <f t="shared" si="501"/>
        <v>0</v>
      </c>
      <c r="BA211" s="52"/>
      <c r="BB211" s="34"/>
      <c r="BC211" s="53">
        <v>2018</v>
      </c>
      <c r="BD211" s="52">
        <f t="shared" si="476"/>
        <v>0</v>
      </c>
      <c r="BE211" s="52">
        <f t="shared" si="477"/>
        <v>0</v>
      </c>
      <c r="BF211" s="52">
        <f t="shared" si="478"/>
        <v>0</v>
      </c>
      <c r="BG211" s="52">
        <f t="shared" si="479"/>
        <v>0</v>
      </c>
      <c r="BH211" s="52">
        <f t="shared" si="480"/>
        <v>0</v>
      </c>
      <c r="BI211" s="52">
        <f t="shared" si="481"/>
        <v>0</v>
      </c>
      <c r="BJ211" s="52">
        <f t="shared" si="482"/>
        <v>0</v>
      </c>
      <c r="BK211" s="52">
        <f t="shared" si="483"/>
        <v>0</v>
      </c>
      <c r="BL211" s="52">
        <f t="shared" si="484"/>
        <v>0</v>
      </c>
      <c r="BM211" s="52">
        <f t="shared" si="485"/>
        <v>0</v>
      </c>
      <c r="BN211" s="10">
        <f t="shared" si="486"/>
        <v>0</v>
      </c>
      <c r="BO211" s="10">
        <f t="shared" si="487"/>
        <v>0</v>
      </c>
    </row>
    <row r="212" ht="18.75" spans="2:67">
      <c r="B212" s="52"/>
      <c r="C212" s="34"/>
      <c r="D212" s="53">
        <v>2019</v>
      </c>
      <c r="E212" s="13">
        <v>0</v>
      </c>
      <c r="F212" s="16">
        <v>0</v>
      </c>
      <c r="G212" s="13">
        <v>0</v>
      </c>
      <c r="H212" s="16">
        <v>0</v>
      </c>
      <c r="I212" s="13">
        <v>0</v>
      </c>
      <c r="J212" s="13">
        <v>0</v>
      </c>
      <c r="K212" s="13">
        <v>0</v>
      </c>
      <c r="L212" s="16">
        <v>0</v>
      </c>
      <c r="M212" s="16">
        <v>0</v>
      </c>
      <c r="N212" s="16">
        <v>0</v>
      </c>
      <c r="O212" s="10">
        <v>0</v>
      </c>
      <c r="P212" s="10">
        <v>0</v>
      </c>
      <c r="S212" s="52"/>
      <c r="T212" s="34"/>
      <c r="U212" s="53">
        <v>2019</v>
      </c>
      <c r="V212" s="13"/>
      <c r="W212" s="16"/>
      <c r="X212" s="13"/>
      <c r="Y212" s="16"/>
      <c r="Z212" s="13"/>
      <c r="AA212" s="13"/>
      <c r="AB212" s="13"/>
      <c r="AC212" s="16"/>
      <c r="AD212" s="16"/>
      <c r="AE212" s="16"/>
      <c r="AF212" s="22">
        <f t="shared" si="472"/>
        <v>0</v>
      </c>
      <c r="AG212" s="22">
        <f t="shared" si="473"/>
        <v>0</v>
      </c>
      <c r="AJ212" s="52"/>
      <c r="AK212" s="34"/>
      <c r="AL212" s="53">
        <v>2019</v>
      </c>
      <c r="AM212" s="52">
        <v>0</v>
      </c>
      <c r="AN212" s="34">
        <v>0</v>
      </c>
      <c r="AO212" s="52">
        <v>0</v>
      </c>
      <c r="AP212" s="34">
        <v>0</v>
      </c>
      <c r="AQ212" s="52">
        <v>0</v>
      </c>
      <c r="AR212" s="34">
        <v>0</v>
      </c>
      <c r="AS212" s="52">
        <v>0</v>
      </c>
      <c r="AT212" s="34">
        <v>0</v>
      </c>
      <c r="AU212" s="52">
        <v>0</v>
      </c>
      <c r="AV212" s="34">
        <v>0</v>
      </c>
      <c r="AW212" s="10">
        <f t="shared" si="500"/>
        <v>0</v>
      </c>
      <c r="AX212" s="10">
        <f t="shared" si="501"/>
        <v>0</v>
      </c>
      <c r="BA212" s="52"/>
      <c r="BB212" s="34"/>
      <c r="BC212" s="53">
        <v>2019</v>
      </c>
      <c r="BD212" s="52">
        <f t="shared" si="476"/>
        <v>0</v>
      </c>
      <c r="BE212" s="52">
        <f t="shared" si="477"/>
        <v>0</v>
      </c>
      <c r="BF212" s="52">
        <f t="shared" si="478"/>
        <v>0</v>
      </c>
      <c r="BG212" s="52">
        <f t="shared" si="479"/>
        <v>0</v>
      </c>
      <c r="BH212" s="52">
        <f t="shared" si="480"/>
        <v>0</v>
      </c>
      <c r="BI212" s="52">
        <f t="shared" si="481"/>
        <v>0</v>
      </c>
      <c r="BJ212" s="52">
        <f t="shared" si="482"/>
        <v>0</v>
      </c>
      <c r="BK212" s="52">
        <f t="shared" si="483"/>
        <v>0</v>
      </c>
      <c r="BL212" s="52">
        <f t="shared" si="484"/>
        <v>0</v>
      </c>
      <c r="BM212" s="52">
        <f t="shared" si="485"/>
        <v>0</v>
      </c>
      <c r="BN212" s="10">
        <f t="shared" si="486"/>
        <v>0</v>
      </c>
      <c r="BO212" s="10">
        <f t="shared" si="487"/>
        <v>0</v>
      </c>
    </row>
    <row r="213" ht="18.75" spans="2:67">
      <c r="B213" s="52"/>
      <c r="C213" s="34"/>
      <c r="D213" s="53">
        <v>2020</v>
      </c>
      <c r="E213" s="52">
        <v>0</v>
      </c>
      <c r="F213" s="34">
        <v>0</v>
      </c>
      <c r="G213" s="52">
        <v>0</v>
      </c>
      <c r="H213" s="34">
        <v>0</v>
      </c>
      <c r="I213" s="52">
        <v>0</v>
      </c>
      <c r="J213" s="34">
        <v>0</v>
      </c>
      <c r="K213" s="52">
        <v>0</v>
      </c>
      <c r="L213" s="34">
        <v>0</v>
      </c>
      <c r="M213" s="34">
        <v>0</v>
      </c>
      <c r="N213" s="34">
        <v>0</v>
      </c>
      <c r="O213" s="10">
        <v>0</v>
      </c>
      <c r="P213" s="10">
        <v>0</v>
      </c>
      <c r="S213" s="52"/>
      <c r="T213" s="34"/>
      <c r="U213" s="53">
        <v>2020</v>
      </c>
      <c r="V213" s="52"/>
      <c r="W213" s="34"/>
      <c r="X213" s="52"/>
      <c r="Y213" s="34"/>
      <c r="Z213" s="52"/>
      <c r="AA213" s="34"/>
      <c r="AB213" s="52"/>
      <c r="AC213" s="34"/>
      <c r="AD213" s="34"/>
      <c r="AE213" s="34"/>
      <c r="AF213" s="10">
        <f t="shared" si="472"/>
        <v>0</v>
      </c>
      <c r="AG213" s="10">
        <f t="shared" si="473"/>
        <v>0</v>
      </c>
      <c r="AJ213" s="52"/>
      <c r="AK213" s="34"/>
      <c r="AL213" s="53">
        <v>2020</v>
      </c>
      <c r="AM213" s="52">
        <v>0</v>
      </c>
      <c r="AN213" s="34">
        <v>0</v>
      </c>
      <c r="AO213" s="52">
        <v>0</v>
      </c>
      <c r="AP213" s="34">
        <v>0</v>
      </c>
      <c r="AQ213" s="52">
        <v>0</v>
      </c>
      <c r="AR213" s="34">
        <v>0</v>
      </c>
      <c r="AS213" s="52">
        <v>0</v>
      </c>
      <c r="AT213" s="34">
        <v>0</v>
      </c>
      <c r="AU213" s="52">
        <v>0</v>
      </c>
      <c r="AV213" s="34">
        <v>0</v>
      </c>
      <c r="AW213" s="10">
        <f t="shared" si="500"/>
        <v>0</v>
      </c>
      <c r="AX213" s="10">
        <f t="shared" si="501"/>
        <v>0</v>
      </c>
      <c r="BA213" s="52"/>
      <c r="BB213" s="34"/>
      <c r="BC213" s="53">
        <v>2020</v>
      </c>
      <c r="BD213" s="52">
        <f t="shared" si="476"/>
        <v>0</v>
      </c>
      <c r="BE213" s="52">
        <f t="shared" si="477"/>
        <v>0</v>
      </c>
      <c r="BF213" s="52">
        <f t="shared" si="478"/>
        <v>0</v>
      </c>
      <c r="BG213" s="52">
        <f t="shared" si="479"/>
        <v>0</v>
      </c>
      <c r="BH213" s="52">
        <f t="shared" si="480"/>
        <v>0</v>
      </c>
      <c r="BI213" s="52">
        <f t="shared" si="481"/>
        <v>0</v>
      </c>
      <c r="BJ213" s="52">
        <f t="shared" si="482"/>
        <v>0</v>
      </c>
      <c r="BK213" s="52">
        <f t="shared" si="483"/>
        <v>0</v>
      </c>
      <c r="BL213" s="52">
        <f t="shared" si="484"/>
        <v>0</v>
      </c>
      <c r="BM213" s="52">
        <f t="shared" si="485"/>
        <v>0</v>
      </c>
      <c r="BN213" s="10">
        <f t="shared" si="486"/>
        <v>0</v>
      </c>
      <c r="BO213" s="10">
        <f t="shared" si="487"/>
        <v>0</v>
      </c>
    </row>
    <row r="214" ht="18.75" spans="2:67">
      <c r="B214" s="52"/>
      <c r="C214" s="34"/>
      <c r="D214" s="53">
        <v>2021</v>
      </c>
      <c r="E214" s="16">
        <v>0</v>
      </c>
      <c r="F214" s="16">
        <v>0</v>
      </c>
      <c r="G214" s="13">
        <v>0</v>
      </c>
      <c r="H214" s="16">
        <v>0</v>
      </c>
      <c r="I214" s="13">
        <v>0</v>
      </c>
      <c r="J214" s="16">
        <v>0</v>
      </c>
      <c r="K214" s="13">
        <v>0</v>
      </c>
      <c r="L214" s="16">
        <v>0</v>
      </c>
      <c r="M214" s="16">
        <v>0</v>
      </c>
      <c r="N214" s="13">
        <v>0</v>
      </c>
      <c r="O214" s="10">
        <v>0</v>
      </c>
      <c r="P214" s="10">
        <v>0</v>
      </c>
      <c r="S214" s="52"/>
      <c r="T214" s="34"/>
      <c r="U214" s="53">
        <v>2021</v>
      </c>
      <c r="V214" s="52"/>
      <c r="W214" s="34"/>
      <c r="X214" s="52"/>
      <c r="Y214" s="34"/>
      <c r="Z214" s="52"/>
      <c r="AA214" s="34"/>
      <c r="AB214" s="52"/>
      <c r="AC214" s="34"/>
      <c r="AD214" s="34"/>
      <c r="AE214" s="34"/>
      <c r="AF214" s="10"/>
      <c r="AG214" s="10"/>
      <c r="AJ214" s="52"/>
      <c r="AK214" s="34"/>
      <c r="AL214" s="53">
        <v>2021</v>
      </c>
      <c r="AM214" s="52">
        <v>0</v>
      </c>
      <c r="AN214" s="34">
        <v>0</v>
      </c>
      <c r="AO214" s="52">
        <v>0</v>
      </c>
      <c r="AP214" s="34">
        <v>0</v>
      </c>
      <c r="AQ214" s="52">
        <v>0</v>
      </c>
      <c r="AR214" s="34">
        <v>0</v>
      </c>
      <c r="AS214" s="52">
        <v>0</v>
      </c>
      <c r="AT214" s="34">
        <v>0</v>
      </c>
      <c r="AU214" s="52">
        <v>0</v>
      </c>
      <c r="AV214" s="34">
        <v>0</v>
      </c>
      <c r="AW214" s="10">
        <f t="shared" si="500"/>
        <v>0</v>
      </c>
      <c r="AX214" s="10">
        <f t="shared" si="501"/>
        <v>0</v>
      </c>
      <c r="BA214" s="52"/>
      <c r="BB214" s="34"/>
      <c r="BC214" s="53">
        <v>2021</v>
      </c>
      <c r="BD214" s="52">
        <f t="shared" si="476"/>
        <v>0</v>
      </c>
      <c r="BE214" s="52">
        <f t="shared" si="477"/>
        <v>0</v>
      </c>
      <c r="BF214" s="52">
        <f t="shared" si="478"/>
        <v>0</v>
      </c>
      <c r="BG214" s="52">
        <f t="shared" si="479"/>
        <v>0</v>
      </c>
      <c r="BH214" s="52">
        <f t="shared" si="480"/>
        <v>0</v>
      </c>
      <c r="BI214" s="52">
        <f t="shared" si="481"/>
        <v>0</v>
      </c>
      <c r="BJ214" s="52">
        <f t="shared" si="482"/>
        <v>0</v>
      </c>
      <c r="BK214" s="52">
        <f t="shared" si="483"/>
        <v>0</v>
      </c>
      <c r="BL214" s="52">
        <f t="shared" si="484"/>
        <v>0</v>
      </c>
      <c r="BM214" s="52">
        <f t="shared" si="485"/>
        <v>0</v>
      </c>
      <c r="BN214" s="10">
        <f t="shared" si="486"/>
        <v>0</v>
      </c>
      <c r="BO214" s="10">
        <f t="shared" si="487"/>
        <v>0</v>
      </c>
    </row>
    <row r="215" ht="18.75" spans="2:67">
      <c r="B215" s="54"/>
      <c r="C215" s="55"/>
      <c r="D215" s="53">
        <v>2022</v>
      </c>
      <c r="E215" s="16">
        <v>1</v>
      </c>
      <c r="F215" s="16">
        <v>2323</v>
      </c>
      <c r="G215" s="13"/>
      <c r="H215" s="16"/>
      <c r="I215" s="13"/>
      <c r="J215" s="16"/>
      <c r="K215" s="13"/>
      <c r="L215" s="16"/>
      <c r="M215" s="16"/>
      <c r="N215" s="13"/>
      <c r="O215" s="10"/>
      <c r="P215" s="10"/>
      <c r="S215" s="54"/>
      <c r="T215" s="55"/>
      <c r="U215" s="53"/>
      <c r="V215" s="52"/>
      <c r="W215" s="34"/>
      <c r="X215" s="52"/>
      <c r="Y215" s="34"/>
      <c r="Z215" s="52"/>
      <c r="AA215" s="34"/>
      <c r="AB215" s="52"/>
      <c r="AC215" s="34"/>
      <c r="AD215" s="34"/>
      <c r="AE215" s="34"/>
      <c r="AF215" s="10"/>
      <c r="AG215" s="10"/>
      <c r="AJ215" s="54"/>
      <c r="AK215" s="55"/>
      <c r="AL215" s="53"/>
      <c r="AM215" s="52"/>
      <c r="AN215" s="34"/>
      <c r="AO215" s="52"/>
      <c r="AP215" s="34"/>
      <c r="AQ215" s="52"/>
      <c r="AR215" s="34"/>
      <c r="AS215" s="52"/>
      <c r="AT215" s="34"/>
      <c r="AU215" s="52"/>
      <c r="AV215" s="34"/>
      <c r="AW215" s="10"/>
      <c r="AX215" s="10"/>
      <c r="BA215" s="54"/>
      <c r="BB215" s="55"/>
      <c r="BC215" s="53"/>
      <c r="BD215" s="52">
        <f t="shared" si="476"/>
        <v>1</v>
      </c>
      <c r="BE215" s="52">
        <f t="shared" si="477"/>
        <v>2323</v>
      </c>
      <c r="BF215" s="52">
        <f t="shared" si="478"/>
        <v>0</v>
      </c>
      <c r="BG215" s="52">
        <f t="shared" si="479"/>
        <v>0</v>
      </c>
      <c r="BH215" s="52">
        <f t="shared" si="480"/>
        <v>0</v>
      </c>
      <c r="BI215" s="52">
        <f t="shared" si="481"/>
        <v>0</v>
      </c>
      <c r="BJ215" s="52">
        <f t="shared" si="482"/>
        <v>0</v>
      </c>
      <c r="BK215" s="52">
        <f t="shared" si="483"/>
        <v>0</v>
      </c>
      <c r="BL215" s="52">
        <f t="shared" si="484"/>
        <v>0</v>
      </c>
      <c r="BM215" s="52">
        <f t="shared" si="485"/>
        <v>0</v>
      </c>
      <c r="BN215" s="10">
        <f t="shared" si="486"/>
        <v>1</v>
      </c>
      <c r="BO215" s="10">
        <f t="shared" si="487"/>
        <v>2323</v>
      </c>
    </row>
    <row r="216" customHeight="1" spans="2:67">
      <c r="B216" s="56" t="s">
        <v>61</v>
      </c>
      <c r="C216" s="57"/>
      <c r="D216" s="58"/>
      <c r="E216" s="59">
        <v>0</v>
      </c>
      <c r="F216" s="59">
        <v>0</v>
      </c>
      <c r="G216" s="59">
        <v>0</v>
      </c>
      <c r="H216" s="59">
        <v>0</v>
      </c>
      <c r="I216" s="59">
        <v>0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  <c r="O216" s="59">
        <v>0</v>
      </c>
      <c r="P216" s="59">
        <v>0</v>
      </c>
      <c r="S216" s="56" t="s">
        <v>61</v>
      </c>
      <c r="T216" s="57"/>
      <c r="U216" s="58"/>
      <c r="V216" s="59">
        <f>SUM(V209:V214)</f>
        <v>0</v>
      </c>
      <c r="W216" s="59">
        <f t="shared" ref="W216" si="502">SUM(W209:W214)</f>
        <v>0</v>
      </c>
      <c r="X216" s="59">
        <f t="shared" ref="X216" si="503">SUM(X209:X214)</f>
        <v>0</v>
      </c>
      <c r="Y216" s="59">
        <f t="shared" ref="Y216" si="504">SUM(Y209:Y214)</f>
        <v>0</v>
      </c>
      <c r="Z216" s="59">
        <f t="shared" ref="Z216" si="505">SUM(Z209:Z214)</f>
        <v>0</v>
      </c>
      <c r="AA216" s="59">
        <f t="shared" ref="AA216" si="506">SUM(AA209:AA214)</f>
        <v>0</v>
      </c>
      <c r="AB216" s="59">
        <f t="shared" ref="AB216" si="507">SUM(AB209:AB214)</f>
        <v>0</v>
      </c>
      <c r="AC216" s="59">
        <f t="shared" ref="AC216" si="508">SUM(AC209:AC214)</f>
        <v>0</v>
      </c>
      <c r="AD216" s="59">
        <f t="shared" ref="AD216" si="509">SUM(AD209:AD214)</f>
        <v>0</v>
      </c>
      <c r="AE216" s="59">
        <f t="shared" ref="AE216" si="510">SUM(AE209:AE214)</f>
        <v>0</v>
      </c>
      <c r="AF216" s="59">
        <f t="shared" ref="AF216" si="511">SUM(AF209:AF214)</f>
        <v>0</v>
      </c>
      <c r="AG216" s="59">
        <f t="shared" ref="AG216" si="512">SUM(AG209:AG214)</f>
        <v>0</v>
      </c>
      <c r="AJ216" s="56" t="s">
        <v>61</v>
      </c>
      <c r="AK216" s="57"/>
      <c r="AL216" s="58"/>
      <c r="AM216" s="59">
        <f>SUM(AM209:AM214)</f>
        <v>0</v>
      </c>
      <c r="AN216" s="59">
        <f t="shared" ref="AN216:AX216" si="513">SUM(AN209:AN214)</f>
        <v>0</v>
      </c>
      <c r="AO216" s="59">
        <f t="shared" si="513"/>
        <v>0</v>
      </c>
      <c r="AP216" s="59">
        <f t="shared" si="513"/>
        <v>0</v>
      </c>
      <c r="AQ216" s="59">
        <f t="shared" si="513"/>
        <v>0</v>
      </c>
      <c r="AR216" s="59">
        <f t="shared" si="513"/>
        <v>0</v>
      </c>
      <c r="AS216" s="59">
        <f t="shared" si="513"/>
        <v>0</v>
      </c>
      <c r="AT216" s="59">
        <f t="shared" si="513"/>
        <v>0</v>
      </c>
      <c r="AU216" s="59">
        <f t="shared" si="513"/>
        <v>0</v>
      </c>
      <c r="AV216" s="59">
        <f t="shared" si="513"/>
        <v>0</v>
      </c>
      <c r="AW216" s="59">
        <f t="shared" si="513"/>
        <v>0</v>
      </c>
      <c r="AX216" s="59">
        <f t="shared" si="513"/>
        <v>0</v>
      </c>
      <c r="BA216" s="56" t="s">
        <v>61</v>
      </c>
      <c r="BB216" s="57"/>
      <c r="BC216" s="58"/>
      <c r="BD216" s="52">
        <f t="shared" si="476"/>
        <v>0</v>
      </c>
      <c r="BE216" s="52">
        <f t="shared" si="477"/>
        <v>0</v>
      </c>
      <c r="BF216" s="52">
        <f t="shared" si="478"/>
        <v>0</v>
      </c>
      <c r="BG216" s="52">
        <f t="shared" si="479"/>
        <v>0</v>
      </c>
      <c r="BH216" s="52">
        <f t="shared" si="480"/>
        <v>0</v>
      </c>
      <c r="BI216" s="52">
        <f t="shared" si="481"/>
        <v>0</v>
      </c>
      <c r="BJ216" s="52">
        <f t="shared" si="482"/>
        <v>0</v>
      </c>
      <c r="BK216" s="52">
        <f t="shared" si="483"/>
        <v>0</v>
      </c>
      <c r="BL216" s="52">
        <f t="shared" si="484"/>
        <v>0</v>
      </c>
      <c r="BM216" s="52">
        <f t="shared" si="485"/>
        <v>0</v>
      </c>
      <c r="BN216" s="10">
        <f t="shared" si="486"/>
        <v>0</v>
      </c>
      <c r="BO216" s="10">
        <f t="shared" si="487"/>
        <v>0</v>
      </c>
    </row>
    <row r="217" ht="18.75" spans="2:67">
      <c r="B217" s="52">
        <v>3</v>
      </c>
      <c r="C217" s="34" t="s">
        <v>480</v>
      </c>
      <c r="D217" s="34">
        <v>2016</v>
      </c>
      <c r="E217" s="13">
        <v>0</v>
      </c>
      <c r="F217" s="16">
        <v>0</v>
      </c>
      <c r="G217" s="13">
        <v>0</v>
      </c>
      <c r="H217" s="16">
        <v>0</v>
      </c>
      <c r="I217" s="13">
        <v>0</v>
      </c>
      <c r="J217" s="16">
        <v>0</v>
      </c>
      <c r="K217" s="13">
        <v>0</v>
      </c>
      <c r="L217" s="16">
        <v>0</v>
      </c>
      <c r="M217" s="13">
        <v>0</v>
      </c>
      <c r="N217" s="16">
        <v>0</v>
      </c>
      <c r="O217" s="10">
        <v>0</v>
      </c>
      <c r="P217" s="10">
        <v>0</v>
      </c>
      <c r="S217" s="52">
        <v>3</v>
      </c>
      <c r="T217" s="34" t="s">
        <v>480</v>
      </c>
      <c r="U217" s="34">
        <v>2016</v>
      </c>
      <c r="V217" s="13"/>
      <c r="W217" s="16"/>
      <c r="X217" s="13"/>
      <c r="Y217" s="16"/>
      <c r="Z217" s="13"/>
      <c r="AA217" s="16"/>
      <c r="AB217" s="13"/>
      <c r="AC217" s="16"/>
      <c r="AD217" s="13"/>
      <c r="AE217" s="16"/>
      <c r="AF217" s="22">
        <f t="shared" si="472"/>
        <v>0</v>
      </c>
      <c r="AG217" s="22">
        <f t="shared" si="473"/>
        <v>0</v>
      </c>
      <c r="AJ217" s="52">
        <v>3</v>
      </c>
      <c r="AK217" s="34" t="s">
        <v>480</v>
      </c>
      <c r="AL217" s="34">
        <v>2016</v>
      </c>
      <c r="AM217" s="52">
        <v>0</v>
      </c>
      <c r="AN217" s="34">
        <v>0</v>
      </c>
      <c r="AO217" s="52">
        <v>0</v>
      </c>
      <c r="AP217" s="34">
        <v>0</v>
      </c>
      <c r="AQ217" s="52">
        <v>0</v>
      </c>
      <c r="AR217" s="34">
        <v>0</v>
      </c>
      <c r="AS217" s="52">
        <v>0</v>
      </c>
      <c r="AT217" s="34">
        <v>0</v>
      </c>
      <c r="AU217" s="52">
        <v>0</v>
      </c>
      <c r="AV217" s="34">
        <v>0</v>
      </c>
      <c r="AW217" s="10">
        <f t="shared" ref="AW217:AW222" si="514">AM217+AO217+AQ217+AS217+AU217</f>
        <v>0</v>
      </c>
      <c r="AX217" s="10">
        <f t="shared" ref="AX217:AX222" si="515">AN217+AP217+AR217+AT217+AV217</f>
        <v>0</v>
      </c>
      <c r="BA217" s="52">
        <v>3</v>
      </c>
      <c r="BB217" s="34" t="s">
        <v>480</v>
      </c>
      <c r="BC217" s="34">
        <v>2016</v>
      </c>
      <c r="BD217" s="52">
        <f t="shared" si="476"/>
        <v>0</v>
      </c>
      <c r="BE217" s="52">
        <f t="shared" si="477"/>
        <v>0</v>
      </c>
      <c r="BF217" s="52">
        <f t="shared" si="478"/>
        <v>0</v>
      </c>
      <c r="BG217" s="52">
        <f t="shared" si="479"/>
        <v>0</v>
      </c>
      <c r="BH217" s="52">
        <f t="shared" si="480"/>
        <v>0</v>
      </c>
      <c r="BI217" s="52">
        <f t="shared" si="481"/>
        <v>0</v>
      </c>
      <c r="BJ217" s="52">
        <f t="shared" si="482"/>
        <v>0</v>
      </c>
      <c r="BK217" s="52">
        <f t="shared" si="483"/>
        <v>0</v>
      </c>
      <c r="BL217" s="52">
        <f t="shared" si="484"/>
        <v>0</v>
      </c>
      <c r="BM217" s="52">
        <f t="shared" si="485"/>
        <v>0</v>
      </c>
      <c r="BN217" s="10">
        <f t="shared" si="486"/>
        <v>0</v>
      </c>
      <c r="BO217" s="10">
        <f t="shared" si="487"/>
        <v>0</v>
      </c>
    </row>
    <row r="218" ht="18.75" spans="2:67">
      <c r="B218" s="52"/>
      <c r="C218" s="34"/>
      <c r="D218" s="34">
        <v>2017</v>
      </c>
      <c r="E218" s="13">
        <v>0</v>
      </c>
      <c r="F218" s="16">
        <v>0</v>
      </c>
      <c r="G218" s="13">
        <v>0</v>
      </c>
      <c r="H218" s="16">
        <v>0</v>
      </c>
      <c r="I218" s="13">
        <v>0</v>
      </c>
      <c r="J218" s="16">
        <v>0</v>
      </c>
      <c r="K218" s="13">
        <v>0</v>
      </c>
      <c r="L218" s="16">
        <v>0</v>
      </c>
      <c r="M218" s="13">
        <v>0</v>
      </c>
      <c r="N218" s="16">
        <v>0</v>
      </c>
      <c r="O218" s="10">
        <v>0</v>
      </c>
      <c r="P218" s="10">
        <v>0</v>
      </c>
      <c r="S218" s="52"/>
      <c r="T218" s="34"/>
      <c r="U218" s="34">
        <v>2017</v>
      </c>
      <c r="V218" s="13"/>
      <c r="W218" s="16"/>
      <c r="X218" s="13"/>
      <c r="Y218" s="16"/>
      <c r="Z218" s="13"/>
      <c r="AA218" s="16"/>
      <c r="AB218" s="13"/>
      <c r="AC218" s="16"/>
      <c r="AD218" s="13"/>
      <c r="AE218" s="16"/>
      <c r="AF218" s="22">
        <f t="shared" si="472"/>
        <v>0</v>
      </c>
      <c r="AG218" s="22">
        <f t="shared" si="473"/>
        <v>0</v>
      </c>
      <c r="AJ218" s="52"/>
      <c r="AK218" s="34"/>
      <c r="AL218" s="34">
        <v>2017</v>
      </c>
      <c r="AM218" s="52">
        <v>0</v>
      </c>
      <c r="AN218" s="34">
        <v>0</v>
      </c>
      <c r="AO218" s="52">
        <v>0</v>
      </c>
      <c r="AP218" s="34">
        <v>0</v>
      </c>
      <c r="AQ218" s="52">
        <v>0</v>
      </c>
      <c r="AR218" s="34">
        <v>0</v>
      </c>
      <c r="AS218" s="52">
        <v>0</v>
      </c>
      <c r="AT218" s="34">
        <v>0</v>
      </c>
      <c r="AU218" s="52">
        <v>0</v>
      </c>
      <c r="AV218" s="34">
        <v>0</v>
      </c>
      <c r="AW218" s="10">
        <f t="shared" si="514"/>
        <v>0</v>
      </c>
      <c r="AX218" s="10">
        <f t="shared" si="515"/>
        <v>0</v>
      </c>
      <c r="BA218" s="52"/>
      <c r="BB218" s="34"/>
      <c r="BC218" s="34">
        <v>2017</v>
      </c>
      <c r="BD218" s="52">
        <f t="shared" si="476"/>
        <v>0</v>
      </c>
      <c r="BE218" s="52">
        <f t="shared" si="477"/>
        <v>0</v>
      </c>
      <c r="BF218" s="52">
        <f t="shared" si="478"/>
        <v>0</v>
      </c>
      <c r="BG218" s="52">
        <f t="shared" si="479"/>
        <v>0</v>
      </c>
      <c r="BH218" s="52">
        <f t="shared" si="480"/>
        <v>0</v>
      </c>
      <c r="BI218" s="52">
        <f t="shared" si="481"/>
        <v>0</v>
      </c>
      <c r="BJ218" s="52">
        <f t="shared" si="482"/>
        <v>0</v>
      </c>
      <c r="BK218" s="52">
        <f t="shared" si="483"/>
        <v>0</v>
      </c>
      <c r="BL218" s="52">
        <f t="shared" si="484"/>
        <v>0</v>
      </c>
      <c r="BM218" s="52">
        <f t="shared" si="485"/>
        <v>0</v>
      </c>
      <c r="BN218" s="10">
        <f t="shared" si="486"/>
        <v>0</v>
      </c>
      <c r="BO218" s="10">
        <f t="shared" si="487"/>
        <v>0</v>
      </c>
    </row>
    <row r="219" ht="18.75" spans="2:67">
      <c r="B219" s="52"/>
      <c r="C219" s="34"/>
      <c r="D219" s="34">
        <v>2018</v>
      </c>
      <c r="E219" s="13">
        <v>0</v>
      </c>
      <c r="F219" s="16">
        <v>0</v>
      </c>
      <c r="G219" s="13">
        <v>0</v>
      </c>
      <c r="H219" s="16">
        <v>0</v>
      </c>
      <c r="I219" s="13">
        <v>0</v>
      </c>
      <c r="J219" s="16">
        <v>0</v>
      </c>
      <c r="K219" s="13">
        <v>0</v>
      </c>
      <c r="L219" s="16">
        <v>0</v>
      </c>
      <c r="M219" s="13">
        <v>0</v>
      </c>
      <c r="N219" s="16">
        <v>0</v>
      </c>
      <c r="O219" s="10">
        <v>0</v>
      </c>
      <c r="P219" s="10">
        <v>0</v>
      </c>
      <c r="S219" s="52"/>
      <c r="T219" s="34"/>
      <c r="U219" s="34">
        <v>2018</v>
      </c>
      <c r="V219" s="13"/>
      <c r="W219" s="16"/>
      <c r="X219" s="13"/>
      <c r="Y219" s="16"/>
      <c r="Z219" s="13"/>
      <c r="AA219" s="16"/>
      <c r="AB219" s="13"/>
      <c r="AC219" s="16"/>
      <c r="AD219" s="13"/>
      <c r="AE219" s="16"/>
      <c r="AF219" s="22">
        <f t="shared" si="472"/>
        <v>0</v>
      </c>
      <c r="AG219" s="22">
        <f t="shared" si="473"/>
        <v>0</v>
      </c>
      <c r="AJ219" s="52"/>
      <c r="AK219" s="34"/>
      <c r="AL219" s="34">
        <v>2018</v>
      </c>
      <c r="AM219" s="52">
        <v>0</v>
      </c>
      <c r="AN219" s="34">
        <v>0</v>
      </c>
      <c r="AO219" s="52">
        <v>0</v>
      </c>
      <c r="AP219" s="34">
        <v>0</v>
      </c>
      <c r="AQ219" s="52">
        <v>0</v>
      </c>
      <c r="AR219" s="34">
        <v>0</v>
      </c>
      <c r="AS219" s="52">
        <v>0</v>
      </c>
      <c r="AT219" s="34">
        <v>0</v>
      </c>
      <c r="AU219" s="52">
        <v>0</v>
      </c>
      <c r="AV219" s="34">
        <v>0</v>
      </c>
      <c r="AW219" s="10">
        <f t="shared" si="514"/>
        <v>0</v>
      </c>
      <c r="AX219" s="10">
        <f t="shared" si="515"/>
        <v>0</v>
      </c>
      <c r="BA219" s="52"/>
      <c r="BB219" s="34"/>
      <c r="BC219" s="34">
        <v>2018</v>
      </c>
      <c r="BD219" s="52">
        <f t="shared" si="476"/>
        <v>0</v>
      </c>
      <c r="BE219" s="52">
        <f t="shared" si="477"/>
        <v>0</v>
      </c>
      <c r="BF219" s="52">
        <f t="shared" si="478"/>
        <v>0</v>
      </c>
      <c r="BG219" s="52">
        <f t="shared" si="479"/>
        <v>0</v>
      </c>
      <c r="BH219" s="52">
        <f t="shared" si="480"/>
        <v>0</v>
      </c>
      <c r="BI219" s="52">
        <f t="shared" si="481"/>
        <v>0</v>
      </c>
      <c r="BJ219" s="52">
        <f t="shared" si="482"/>
        <v>0</v>
      </c>
      <c r="BK219" s="52">
        <f t="shared" si="483"/>
        <v>0</v>
      </c>
      <c r="BL219" s="52">
        <f t="shared" si="484"/>
        <v>0</v>
      </c>
      <c r="BM219" s="52">
        <f t="shared" si="485"/>
        <v>0</v>
      </c>
      <c r="BN219" s="10">
        <f t="shared" si="486"/>
        <v>0</v>
      </c>
      <c r="BO219" s="10">
        <f t="shared" si="487"/>
        <v>0</v>
      </c>
    </row>
    <row r="220" ht="18.75" spans="2:67">
      <c r="B220" s="52"/>
      <c r="C220" s="34"/>
      <c r="D220" s="34">
        <v>2019</v>
      </c>
      <c r="E220" s="13">
        <v>0</v>
      </c>
      <c r="F220" s="16">
        <v>0</v>
      </c>
      <c r="G220" s="13">
        <v>0</v>
      </c>
      <c r="H220" s="16">
        <v>0</v>
      </c>
      <c r="I220" s="13">
        <v>0</v>
      </c>
      <c r="J220" s="16">
        <v>0</v>
      </c>
      <c r="K220" s="13">
        <v>0</v>
      </c>
      <c r="L220" s="16">
        <v>0</v>
      </c>
      <c r="M220" s="13">
        <v>0</v>
      </c>
      <c r="N220" s="16">
        <v>0</v>
      </c>
      <c r="O220" s="10">
        <v>0</v>
      </c>
      <c r="P220" s="10">
        <v>0</v>
      </c>
      <c r="S220" s="52"/>
      <c r="T220" s="34"/>
      <c r="U220" s="34">
        <v>2019</v>
      </c>
      <c r="V220" s="13"/>
      <c r="W220" s="16"/>
      <c r="X220" s="13"/>
      <c r="Y220" s="16"/>
      <c r="Z220" s="13"/>
      <c r="AA220" s="16"/>
      <c r="AB220" s="13"/>
      <c r="AC220" s="16"/>
      <c r="AD220" s="13"/>
      <c r="AE220" s="16"/>
      <c r="AF220" s="22">
        <f t="shared" si="472"/>
        <v>0</v>
      </c>
      <c r="AG220" s="22">
        <f t="shared" si="473"/>
        <v>0</v>
      </c>
      <c r="AJ220" s="52"/>
      <c r="AK220" s="34"/>
      <c r="AL220" s="34">
        <v>2019</v>
      </c>
      <c r="AM220" s="52">
        <v>0</v>
      </c>
      <c r="AN220" s="34">
        <v>0</v>
      </c>
      <c r="AO220" s="52">
        <v>0</v>
      </c>
      <c r="AP220" s="34">
        <v>0</v>
      </c>
      <c r="AQ220" s="52">
        <v>0</v>
      </c>
      <c r="AR220" s="34">
        <v>0</v>
      </c>
      <c r="AS220" s="52">
        <v>0</v>
      </c>
      <c r="AT220" s="34">
        <v>0</v>
      </c>
      <c r="AU220" s="52">
        <v>0</v>
      </c>
      <c r="AV220" s="34">
        <v>0</v>
      </c>
      <c r="AW220" s="10">
        <f t="shared" si="514"/>
        <v>0</v>
      </c>
      <c r="AX220" s="10">
        <f t="shared" si="515"/>
        <v>0</v>
      </c>
      <c r="BA220" s="52"/>
      <c r="BB220" s="34"/>
      <c r="BC220" s="34">
        <v>2019</v>
      </c>
      <c r="BD220" s="52">
        <f t="shared" si="476"/>
        <v>0</v>
      </c>
      <c r="BE220" s="52">
        <f t="shared" si="477"/>
        <v>0</v>
      </c>
      <c r="BF220" s="52">
        <f t="shared" si="478"/>
        <v>0</v>
      </c>
      <c r="BG220" s="52">
        <f t="shared" si="479"/>
        <v>0</v>
      </c>
      <c r="BH220" s="52">
        <f t="shared" si="480"/>
        <v>0</v>
      </c>
      <c r="BI220" s="52">
        <f t="shared" si="481"/>
        <v>0</v>
      </c>
      <c r="BJ220" s="52">
        <f t="shared" si="482"/>
        <v>0</v>
      </c>
      <c r="BK220" s="52">
        <f t="shared" si="483"/>
        <v>0</v>
      </c>
      <c r="BL220" s="52">
        <f t="shared" si="484"/>
        <v>0</v>
      </c>
      <c r="BM220" s="52">
        <f t="shared" si="485"/>
        <v>0</v>
      </c>
      <c r="BN220" s="10">
        <f t="shared" si="486"/>
        <v>0</v>
      </c>
      <c r="BO220" s="10">
        <f t="shared" si="487"/>
        <v>0</v>
      </c>
    </row>
    <row r="221" ht="18.75" spans="2:67">
      <c r="B221" s="52"/>
      <c r="C221" s="34"/>
      <c r="D221" s="53">
        <v>2020</v>
      </c>
      <c r="E221" s="52">
        <v>0</v>
      </c>
      <c r="F221" s="34">
        <v>0</v>
      </c>
      <c r="G221" s="52">
        <v>0</v>
      </c>
      <c r="H221" s="34">
        <v>0</v>
      </c>
      <c r="I221" s="52">
        <v>0</v>
      </c>
      <c r="J221" s="34">
        <v>0</v>
      </c>
      <c r="K221" s="52">
        <v>0</v>
      </c>
      <c r="L221" s="34">
        <v>0</v>
      </c>
      <c r="M221" s="34">
        <v>0</v>
      </c>
      <c r="N221" s="34">
        <v>0</v>
      </c>
      <c r="O221" s="10">
        <v>0</v>
      </c>
      <c r="P221" s="10">
        <v>0</v>
      </c>
      <c r="S221" s="52"/>
      <c r="T221" s="34"/>
      <c r="U221" s="53">
        <v>2020</v>
      </c>
      <c r="V221" s="52"/>
      <c r="W221" s="34"/>
      <c r="X221" s="52"/>
      <c r="Y221" s="34"/>
      <c r="Z221" s="52"/>
      <c r="AA221" s="34"/>
      <c r="AB221" s="52"/>
      <c r="AC221" s="34"/>
      <c r="AD221" s="34"/>
      <c r="AE221" s="34"/>
      <c r="AF221" s="10">
        <f t="shared" si="472"/>
        <v>0</v>
      </c>
      <c r="AG221" s="10">
        <f t="shared" si="473"/>
        <v>0</v>
      </c>
      <c r="AJ221" s="52"/>
      <c r="AK221" s="34"/>
      <c r="AL221" s="53">
        <v>2020</v>
      </c>
      <c r="AM221" s="52">
        <v>0</v>
      </c>
      <c r="AN221" s="34">
        <v>0</v>
      </c>
      <c r="AO221" s="52">
        <v>0</v>
      </c>
      <c r="AP221" s="34">
        <v>0</v>
      </c>
      <c r="AQ221" s="52">
        <v>0</v>
      </c>
      <c r="AR221" s="34">
        <v>0</v>
      </c>
      <c r="AS221" s="52">
        <v>0</v>
      </c>
      <c r="AT221" s="34">
        <v>0</v>
      </c>
      <c r="AU221" s="52">
        <v>0</v>
      </c>
      <c r="AV221" s="34">
        <v>0</v>
      </c>
      <c r="AW221" s="10">
        <f t="shared" si="514"/>
        <v>0</v>
      </c>
      <c r="AX221" s="10">
        <f t="shared" si="515"/>
        <v>0</v>
      </c>
      <c r="BA221" s="52"/>
      <c r="BB221" s="34"/>
      <c r="BC221" s="53">
        <v>2020</v>
      </c>
      <c r="BD221" s="52">
        <f t="shared" si="476"/>
        <v>0</v>
      </c>
      <c r="BE221" s="52">
        <f t="shared" si="477"/>
        <v>0</v>
      </c>
      <c r="BF221" s="52">
        <f t="shared" si="478"/>
        <v>0</v>
      </c>
      <c r="BG221" s="52">
        <f t="shared" si="479"/>
        <v>0</v>
      </c>
      <c r="BH221" s="52">
        <f t="shared" si="480"/>
        <v>0</v>
      </c>
      <c r="BI221" s="52">
        <f t="shared" si="481"/>
        <v>0</v>
      </c>
      <c r="BJ221" s="52">
        <f t="shared" si="482"/>
        <v>0</v>
      </c>
      <c r="BK221" s="52">
        <f t="shared" si="483"/>
        <v>0</v>
      </c>
      <c r="BL221" s="52">
        <f t="shared" si="484"/>
        <v>0</v>
      </c>
      <c r="BM221" s="52">
        <f t="shared" si="485"/>
        <v>0</v>
      </c>
      <c r="BN221" s="10">
        <f t="shared" si="486"/>
        <v>0</v>
      </c>
      <c r="BO221" s="10">
        <f t="shared" si="487"/>
        <v>0</v>
      </c>
    </row>
    <row r="222" ht="18.75" spans="2:67">
      <c r="B222" s="52"/>
      <c r="C222" s="34"/>
      <c r="D222" s="53">
        <v>2021</v>
      </c>
      <c r="E222" s="16">
        <v>0</v>
      </c>
      <c r="F222" s="16">
        <v>0</v>
      </c>
      <c r="G222" s="13">
        <v>0</v>
      </c>
      <c r="H222" s="16">
        <v>0</v>
      </c>
      <c r="I222" s="13">
        <v>0</v>
      </c>
      <c r="J222" s="16">
        <v>0</v>
      </c>
      <c r="K222" s="13">
        <v>0</v>
      </c>
      <c r="L222" s="16">
        <v>0</v>
      </c>
      <c r="M222" s="16">
        <v>0</v>
      </c>
      <c r="N222" s="13">
        <v>0</v>
      </c>
      <c r="O222" s="10">
        <v>0</v>
      </c>
      <c r="P222" s="10">
        <v>0</v>
      </c>
      <c r="S222" s="52"/>
      <c r="T222" s="34"/>
      <c r="U222" s="53">
        <v>2021</v>
      </c>
      <c r="V222" s="52"/>
      <c r="W222" s="34"/>
      <c r="X222" s="52"/>
      <c r="Y222" s="34"/>
      <c r="Z222" s="52"/>
      <c r="AA222" s="34"/>
      <c r="AB222" s="52"/>
      <c r="AC222" s="34"/>
      <c r="AD222" s="34"/>
      <c r="AE222" s="34"/>
      <c r="AF222" s="10"/>
      <c r="AG222" s="10"/>
      <c r="AJ222" s="52"/>
      <c r="AK222" s="34"/>
      <c r="AL222" s="53">
        <v>2021</v>
      </c>
      <c r="AM222" s="52">
        <v>0</v>
      </c>
      <c r="AN222" s="34">
        <v>0</v>
      </c>
      <c r="AO222" s="52">
        <v>0</v>
      </c>
      <c r="AP222" s="34">
        <v>0</v>
      </c>
      <c r="AQ222" s="52">
        <v>0</v>
      </c>
      <c r="AR222" s="34">
        <v>0</v>
      </c>
      <c r="AS222" s="52">
        <v>0</v>
      </c>
      <c r="AT222" s="34">
        <v>0</v>
      </c>
      <c r="AU222" s="52">
        <v>0</v>
      </c>
      <c r="AV222" s="34">
        <v>0</v>
      </c>
      <c r="AW222" s="10">
        <f t="shared" si="514"/>
        <v>0</v>
      </c>
      <c r="AX222" s="10">
        <f t="shared" si="515"/>
        <v>0</v>
      </c>
      <c r="BA222" s="52"/>
      <c r="BB222" s="34"/>
      <c r="BC222" s="53">
        <v>2021</v>
      </c>
      <c r="BD222" s="52">
        <f t="shared" si="476"/>
        <v>0</v>
      </c>
      <c r="BE222" s="52">
        <f t="shared" si="477"/>
        <v>0</v>
      </c>
      <c r="BF222" s="52">
        <f t="shared" si="478"/>
        <v>0</v>
      </c>
      <c r="BG222" s="52">
        <f t="shared" si="479"/>
        <v>0</v>
      </c>
      <c r="BH222" s="52">
        <f t="shared" si="480"/>
        <v>0</v>
      </c>
      <c r="BI222" s="52">
        <f t="shared" si="481"/>
        <v>0</v>
      </c>
      <c r="BJ222" s="52">
        <f t="shared" si="482"/>
        <v>0</v>
      </c>
      <c r="BK222" s="52">
        <f t="shared" si="483"/>
        <v>0</v>
      </c>
      <c r="BL222" s="52">
        <f t="shared" si="484"/>
        <v>0</v>
      </c>
      <c r="BM222" s="52">
        <f t="shared" si="485"/>
        <v>0</v>
      </c>
      <c r="BN222" s="10">
        <f t="shared" si="486"/>
        <v>0</v>
      </c>
      <c r="BO222" s="10">
        <f t="shared" si="487"/>
        <v>0</v>
      </c>
    </row>
    <row r="223" customHeight="1" spans="2:67">
      <c r="B223" s="56" t="s">
        <v>61</v>
      </c>
      <c r="C223" s="57"/>
      <c r="D223" s="58"/>
      <c r="E223" s="59">
        <v>0</v>
      </c>
      <c r="F223" s="59">
        <v>0</v>
      </c>
      <c r="G223" s="59">
        <v>0</v>
      </c>
      <c r="H223" s="59">
        <v>0</v>
      </c>
      <c r="I223" s="59">
        <v>0</v>
      </c>
      <c r="J223" s="59">
        <v>0</v>
      </c>
      <c r="K223" s="59">
        <v>0</v>
      </c>
      <c r="L223" s="59">
        <v>0</v>
      </c>
      <c r="M223" s="59">
        <v>0</v>
      </c>
      <c r="N223" s="59">
        <v>0</v>
      </c>
      <c r="O223" s="59">
        <v>0</v>
      </c>
      <c r="P223" s="59">
        <v>0</v>
      </c>
      <c r="S223" s="56" t="s">
        <v>61</v>
      </c>
      <c r="T223" s="57"/>
      <c r="U223" s="58"/>
      <c r="V223" s="59">
        <f>SUM(V217:V222)</f>
        <v>0</v>
      </c>
      <c r="W223" s="59">
        <f t="shared" ref="W223" si="516">SUM(W217:W222)</f>
        <v>0</v>
      </c>
      <c r="X223" s="59">
        <f t="shared" ref="X223" si="517">SUM(X217:X222)</f>
        <v>0</v>
      </c>
      <c r="Y223" s="59">
        <f t="shared" ref="Y223" si="518">SUM(Y217:Y222)</f>
        <v>0</v>
      </c>
      <c r="Z223" s="59">
        <f t="shared" ref="Z223" si="519">SUM(Z217:Z222)</f>
        <v>0</v>
      </c>
      <c r="AA223" s="59">
        <f t="shared" ref="AA223" si="520">SUM(AA217:AA222)</f>
        <v>0</v>
      </c>
      <c r="AB223" s="59">
        <f t="shared" ref="AB223" si="521">SUM(AB217:AB222)</f>
        <v>0</v>
      </c>
      <c r="AC223" s="59">
        <f t="shared" ref="AC223" si="522">SUM(AC217:AC222)</f>
        <v>0</v>
      </c>
      <c r="AD223" s="59">
        <f t="shared" ref="AD223" si="523">SUM(AD217:AD222)</f>
        <v>0</v>
      </c>
      <c r="AE223" s="59">
        <f t="shared" ref="AE223" si="524">SUM(AE217:AE222)</f>
        <v>0</v>
      </c>
      <c r="AF223" s="59">
        <f t="shared" ref="AF223" si="525">SUM(AF217:AF222)</f>
        <v>0</v>
      </c>
      <c r="AG223" s="59">
        <f t="shared" ref="AG223" si="526">SUM(AG217:AG222)</f>
        <v>0</v>
      </c>
      <c r="AJ223" s="56" t="s">
        <v>61</v>
      </c>
      <c r="AK223" s="57"/>
      <c r="AL223" s="58"/>
      <c r="AM223" s="59">
        <f>SUM(AM217:AM222)</f>
        <v>0</v>
      </c>
      <c r="AN223" s="59">
        <f t="shared" ref="AN223:AX223" si="527">SUM(AN217:AN222)</f>
        <v>0</v>
      </c>
      <c r="AO223" s="59">
        <f t="shared" si="527"/>
        <v>0</v>
      </c>
      <c r="AP223" s="59">
        <f t="shared" si="527"/>
        <v>0</v>
      </c>
      <c r="AQ223" s="59">
        <f t="shared" si="527"/>
        <v>0</v>
      </c>
      <c r="AR223" s="59">
        <f t="shared" si="527"/>
        <v>0</v>
      </c>
      <c r="AS223" s="59">
        <f t="shared" si="527"/>
        <v>0</v>
      </c>
      <c r="AT223" s="59">
        <f t="shared" si="527"/>
        <v>0</v>
      </c>
      <c r="AU223" s="59">
        <f t="shared" si="527"/>
        <v>0</v>
      </c>
      <c r="AV223" s="59">
        <f t="shared" si="527"/>
        <v>0</v>
      </c>
      <c r="AW223" s="59">
        <f t="shared" si="527"/>
        <v>0</v>
      </c>
      <c r="AX223" s="59">
        <f t="shared" si="527"/>
        <v>0</v>
      </c>
      <c r="BA223" s="56" t="s">
        <v>61</v>
      </c>
      <c r="BB223" s="57"/>
      <c r="BC223" s="58"/>
      <c r="BD223" s="52">
        <f t="shared" si="476"/>
        <v>0</v>
      </c>
      <c r="BE223" s="52">
        <f t="shared" si="477"/>
        <v>0</v>
      </c>
      <c r="BF223" s="52">
        <f t="shared" si="478"/>
        <v>0</v>
      </c>
      <c r="BG223" s="52">
        <f t="shared" si="479"/>
        <v>0</v>
      </c>
      <c r="BH223" s="52">
        <f t="shared" si="480"/>
        <v>0</v>
      </c>
      <c r="BI223" s="52">
        <f t="shared" si="481"/>
        <v>0</v>
      </c>
      <c r="BJ223" s="52">
        <f t="shared" si="482"/>
        <v>0</v>
      </c>
      <c r="BK223" s="52">
        <f t="shared" si="483"/>
        <v>0</v>
      </c>
      <c r="BL223" s="52">
        <f t="shared" si="484"/>
        <v>0</v>
      </c>
      <c r="BM223" s="52">
        <f t="shared" si="485"/>
        <v>0</v>
      </c>
      <c r="BN223" s="10">
        <f t="shared" si="486"/>
        <v>0</v>
      </c>
      <c r="BO223" s="10">
        <f t="shared" si="487"/>
        <v>0</v>
      </c>
    </row>
    <row r="224" ht="18.75" spans="2:67">
      <c r="B224" s="52">
        <v>4</v>
      </c>
      <c r="C224" s="34" t="s">
        <v>428</v>
      </c>
      <c r="D224" s="34">
        <v>2016</v>
      </c>
      <c r="E224" s="16">
        <v>0</v>
      </c>
      <c r="F224" s="16">
        <v>0</v>
      </c>
      <c r="G224" s="16">
        <v>0</v>
      </c>
      <c r="H224" s="16">
        <v>0</v>
      </c>
      <c r="I224" s="13">
        <v>0</v>
      </c>
      <c r="J224" s="16">
        <v>0</v>
      </c>
      <c r="K224" s="13">
        <v>0</v>
      </c>
      <c r="L224" s="16">
        <v>0</v>
      </c>
      <c r="M224" s="16">
        <v>0</v>
      </c>
      <c r="N224" s="16">
        <v>0</v>
      </c>
      <c r="O224" s="10">
        <v>0</v>
      </c>
      <c r="P224" s="10">
        <v>0</v>
      </c>
      <c r="S224" s="52">
        <v>4</v>
      </c>
      <c r="T224" s="34" t="s">
        <v>428</v>
      </c>
      <c r="U224" s="53">
        <v>2016</v>
      </c>
      <c r="V224" s="13">
        <v>0</v>
      </c>
      <c r="W224" s="16">
        <v>0</v>
      </c>
      <c r="X224" s="13">
        <v>0</v>
      </c>
      <c r="Y224" s="16">
        <v>0</v>
      </c>
      <c r="Z224" s="13">
        <v>0</v>
      </c>
      <c r="AA224" s="16">
        <v>0</v>
      </c>
      <c r="AB224" s="13">
        <v>0</v>
      </c>
      <c r="AC224" s="16">
        <v>0</v>
      </c>
      <c r="AD224" s="16">
        <v>0</v>
      </c>
      <c r="AE224" s="16">
        <v>0</v>
      </c>
      <c r="AF224" s="10">
        <f t="shared" ref="AF224:AF230" si="528">V224+X224+Z224+AB224+AD224</f>
        <v>0</v>
      </c>
      <c r="AG224" s="10">
        <f t="shared" ref="AG224:AG230" si="529">W224+Y224+AA224+AC224+AE224</f>
        <v>0</v>
      </c>
      <c r="AJ224" s="52">
        <v>4</v>
      </c>
      <c r="AK224" s="34" t="s">
        <v>428</v>
      </c>
      <c r="AL224" s="53">
        <v>2016</v>
      </c>
      <c r="AM224" s="13">
        <v>0</v>
      </c>
      <c r="AN224" s="16">
        <v>0</v>
      </c>
      <c r="AO224" s="13">
        <v>0</v>
      </c>
      <c r="AP224" s="16">
        <v>0</v>
      </c>
      <c r="AQ224" s="13">
        <v>0</v>
      </c>
      <c r="AR224" s="16">
        <v>0</v>
      </c>
      <c r="AS224" s="13">
        <v>0</v>
      </c>
      <c r="AT224" s="16">
        <v>0</v>
      </c>
      <c r="AU224" s="16">
        <v>0</v>
      </c>
      <c r="AV224" s="16">
        <v>0</v>
      </c>
      <c r="AW224" s="10">
        <f t="shared" ref="AW224:AW230" si="530">AM224+AO224+AQ224+AS224+AU224</f>
        <v>0</v>
      </c>
      <c r="AX224" s="10">
        <f t="shared" ref="AX224:AX230" si="531">AN224+AP224+AR224+AT224+AV224</f>
        <v>0</v>
      </c>
      <c r="BA224" s="65">
        <v>4</v>
      </c>
      <c r="BB224" s="66" t="s">
        <v>428</v>
      </c>
      <c r="BC224" s="34">
        <v>2016</v>
      </c>
      <c r="BD224" s="52">
        <f t="shared" si="476"/>
        <v>0</v>
      </c>
      <c r="BE224" s="52">
        <f t="shared" si="477"/>
        <v>0</v>
      </c>
      <c r="BF224" s="52">
        <f t="shared" si="478"/>
        <v>0</v>
      </c>
      <c r="BG224" s="52">
        <f t="shared" si="479"/>
        <v>0</v>
      </c>
      <c r="BH224" s="52">
        <f t="shared" si="480"/>
        <v>0</v>
      </c>
      <c r="BI224" s="52">
        <f t="shared" si="481"/>
        <v>0</v>
      </c>
      <c r="BJ224" s="52">
        <f t="shared" si="482"/>
        <v>0</v>
      </c>
      <c r="BK224" s="52">
        <f t="shared" si="483"/>
        <v>0</v>
      </c>
      <c r="BL224" s="52">
        <f t="shared" si="484"/>
        <v>0</v>
      </c>
      <c r="BM224" s="52">
        <f t="shared" si="485"/>
        <v>0</v>
      </c>
      <c r="BN224" s="10">
        <f t="shared" si="486"/>
        <v>0</v>
      </c>
      <c r="BO224" s="10">
        <f t="shared" si="487"/>
        <v>0</v>
      </c>
    </row>
    <row r="225" ht="18.75" spans="2:67">
      <c r="B225" s="52"/>
      <c r="C225" s="34"/>
      <c r="D225" s="34">
        <v>2017</v>
      </c>
      <c r="E225" s="16">
        <v>0</v>
      </c>
      <c r="F225" s="16">
        <v>0</v>
      </c>
      <c r="G225" s="16">
        <v>0</v>
      </c>
      <c r="H225" s="16">
        <v>0</v>
      </c>
      <c r="I225" s="13">
        <v>0</v>
      </c>
      <c r="J225" s="16">
        <v>0</v>
      </c>
      <c r="K225" s="13">
        <v>0</v>
      </c>
      <c r="L225" s="16">
        <v>0</v>
      </c>
      <c r="M225" s="16">
        <v>0</v>
      </c>
      <c r="N225" s="16">
        <v>0</v>
      </c>
      <c r="O225" s="10">
        <v>0</v>
      </c>
      <c r="P225" s="10">
        <v>0</v>
      </c>
      <c r="S225" s="52"/>
      <c r="T225" s="34"/>
      <c r="U225" s="53">
        <v>2017</v>
      </c>
      <c r="V225" s="13">
        <v>0</v>
      </c>
      <c r="W225" s="16">
        <v>0</v>
      </c>
      <c r="X225" s="13">
        <v>0</v>
      </c>
      <c r="Y225" s="16">
        <v>0</v>
      </c>
      <c r="Z225" s="13">
        <v>0</v>
      </c>
      <c r="AA225" s="16">
        <v>0</v>
      </c>
      <c r="AB225" s="13">
        <v>0</v>
      </c>
      <c r="AC225" s="16">
        <v>0</v>
      </c>
      <c r="AD225" s="16">
        <v>0</v>
      </c>
      <c r="AE225" s="16">
        <v>0</v>
      </c>
      <c r="AF225" s="10">
        <f t="shared" si="528"/>
        <v>0</v>
      </c>
      <c r="AG225" s="10">
        <f t="shared" si="529"/>
        <v>0</v>
      </c>
      <c r="AJ225" s="52"/>
      <c r="AK225" s="34"/>
      <c r="AL225" s="53">
        <v>2017</v>
      </c>
      <c r="AM225" s="13">
        <v>0</v>
      </c>
      <c r="AN225" s="16">
        <v>0</v>
      </c>
      <c r="AO225" s="13">
        <v>0</v>
      </c>
      <c r="AP225" s="16">
        <v>0</v>
      </c>
      <c r="AQ225" s="13">
        <v>0</v>
      </c>
      <c r="AR225" s="16">
        <v>0</v>
      </c>
      <c r="AS225" s="13">
        <v>0</v>
      </c>
      <c r="AT225" s="16">
        <v>0</v>
      </c>
      <c r="AU225" s="16">
        <v>0</v>
      </c>
      <c r="AV225" s="16">
        <v>0</v>
      </c>
      <c r="AW225" s="10">
        <f t="shared" si="530"/>
        <v>0</v>
      </c>
      <c r="AX225" s="10">
        <f t="shared" si="531"/>
        <v>0</v>
      </c>
      <c r="BA225" s="67"/>
      <c r="BB225" s="68"/>
      <c r="BC225" s="34">
        <v>2017</v>
      </c>
      <c r="BD225" s="52">
        <f t="shared" si="476"/>
        <v>0</v>
      </c>
      <c r="BE225" s="52">
        <f t="shared" si="477"/>
        <v>0</v>
      </c>
      <c r="BF225" s="52">
        <f t="shared" si="478"/>
        <v>0</v>
      </c>
      <c r="BG225" s="52">
        <f t="shared" si="479"/>
        <v>0</v>
      </c>
      <c r="BH225" s="52">
        <f t="shared" si="480"/>
        <v>0</v>
      </c>
      <c r="BI225" s="52">
        <f t="shared" si="481"/>
        <v>0</v>
      </c>
      <c r="BJ225" s="52">
        <f t="shared" si="482"/>
        <v>0</v>
      </c>
      <c r="BK225" s="52">
        <f t="shared" si="483"/>
        <v>0</v>
      </c>
      <c r="BL225" s="52">
        <f t="shared" si="484"/>
        <v>0</v>
      </c>
      <c r="BM225" s="52">
        <f t="shared" si="485"/>
        <v>0</v>
      </c>
      <c r="BN225" s="10">
        <f t="shared" si="486"/>
        <v>0</v>
      </c>
      <c r="BO225" s="10">
        <f t="shared" si="487"/>
        <v>0</v>
      </c>
    </row>
    <row r="226" ht="18.75" spans="2:67">
      <c r="B226" s="52"/>
      <c r="C226" s="34"/>
      <c r="D226" s="34">
        <v>2018</v>
      </c>
      <c r="E226" s="16">
        <v>0</v>
      </c>
      <c r="F226" s="16">
        <v>0</v>
      </c>
      <c r="G226" s="16">
        <v>0</v>
      </c>
      <c r="H226" s="16">
        <v>0</v>
      </c>
      <c r="I226" s="13">
        <v>0</v>
      </c>
      <c r="J226" s="16">
        <v>0</v>
      </c>
      <c r="K226" s="13">
        <v>0</v>
      </c>
      <c r="L226" s="16">
        <v>0</v>
      </c>
      <c r="M226" s="16">
        <v>0</v>
      </c>
      <c r="N226" s="16">
        <v>0</v>
      </c>
      <c r="O226" s="10">
        <v>0</v>
      </c>
      <c r="P226" s="10">
        <v>0</v>
      </c>
      <c r="S226" s="52"/>
      <c r="T226" s="34"/>
      <c r="U226" s="53">
        <v>2018</v>
      </c>
      <c r="V226" s="13">
        <v>0</v>
      </c>
      <c r="W226" s="16">
        <v>0</v>
      </c>
      <c r="X226" s="13">
        <v>0</v>
      </c>
      <c r="Y226" s="16">
        <v>0</v>
      </c>
      <c r="Z226" s="13">
        <v>0</v>
      </c>
      <c r="AA226" s="16">
        <v>0</v>
      </c>
      <c r="AB226" s="13">
        <v>0</v>
      </c>
      <c r="AC226" s="16">
        <v>0</v>
      </c>
      <c r="AD226" s="16">
        <v>0</v>
      </c>
      <c r="AE226" s="16">
        <v>0</v>
      </c>
      <c r="AF226" s="10">
        <f t="shared" si="528"/>
        <v>0</v>
      </c>
      <c r="AG226" s="10">
        <f t="shared" si="529"/>
        <v>0</v>
      </c>
      <c r="AJ226" s="52"/>
      <c r="AK226" s="34"/>
      <c r="AL226" s="53">
        <v>2018</v>
      </c>
      <c r="AM226" s="13">
        <v>0</v>
      </c>
      <c r="AN226" s="16">
        <v>0</v>
      </c>
      <c r="AO226" s="13">
        <v>0</v>
      </c>
      <c r="AP226" s="16">
        <v>0</v>
      </c>
      <c r="AQ226" s="13">
        <v>0</v>
      </c>
      <c r="AR226" s="16">
        <v>0</v>
      </c>
      <c r="AS226" s="13">
        <v>0</v>
      </c>
      <c r="AT226" s="16">
        <v>0</v>
      </c>
      <c r="AU226" s="16">
        <v>0</v>
      </c>
      <c r="AV226" s="16">
        <v>0</v>
      </c>
      <c r="AW226" s="10">
        <f t="shared" si="530"/>
        <v>0</v>
      </c>
      <c r="AX226" s="10">
        <f t="shared" si="531"/>
        <v>0</v>
      </c>
      <c r="BA226" s="67"/>
      <c r="BB226" s="68"/>
      <c r="BC226" s="34">
        <v>2018</v>
      </c>
      <c r="BD226" s="52">
        <f t="shared" si="476"/>
        <v>0</v>
      </c>
      <c r="BE226" s="52">
        <f t="shared" si="477"/>
        <v>0</v>
      </c>
      <c r="BF226" s="52">
        <f t="shared" si="478"/>
        <v>0</v>
      </c>
      <c r="BG226" s="52">
        <f t="shared" si="479"/>
        <v>0</v>
      </c>
      <c r="BH226" s="52">
        <f t="shared" si="480"/>
        <v>0</v>
      </c>
      <c r="BI226" s="52">
        <f t="shared" si="481"/>
        <v>0</v>
      </c>
      <c r="BJ226" s="52">
        <f t="shared" si="482"/>
        <v>0</v>
      </c>
      <c r="BK226" s="52">
        <f t="shared" si="483"/>
        <v>0</v>
      </c>
      <c r="BL226" s="52">
        <f t="shared" si="484"/>
        <v>0</v>
      </c>
      <c r="BM226" s="52">
        <f t="shared" si="485"/>
        <v>0</v>
      </c>
      <c r="BN226" s="10">
        <f t="shared" si="486"/>
        <v>0</v>
      </c>
      <c r="BO226" s="10">
        <f t="shared" si="487"/>
        <v>0</v>
      </c>
    </row>
    <row r="227" ht="18.75" spans="2:67">
      <c r="B227" s="52"/>
      <c r="C227" s="34"/>
      <c r="D227" s="34">
        <v>2019</v>
      </c>
      <c r="E227" s="16">
        <v>0</v>
      </c>
      <c r="F227" s="16">
        <v>0</v>
      </c>
      <c r="G227" s="16">
        <v>0</v>
      </c>
      <c r="H227" s="16">
        <v>0</v>
      </c>
      <c r="I227" s="13">
        <v>0</v>
      </c>
      <c r="J227" s="16">
        <v>0</v>
      </c>
      <c r="K227" s="13">
        <v>0</v>
      </c>
      <c r="L227" s="16">
        <v>0</v>
      </c>
      <c r="M227" s="16">
        <v>0</v>
      </c>
      <c r="N227" s="16">
        <v>0</v>
      </c>
      <c r="O227" s="10">
        <v>0</v>
      </c>
      <c r="P227" s="10">
        <v>0</v>
      </c>
      <c r="S227" s="52"/>
      <c r="T227" s="34"/>
      <c r="U227" s="53">
        <v>2019</v>
      </c>
      <c r="V227" s="13">
        <v>0</v>
      </c>
      <c r="W227" s="16">
        <v>0</v>
      </c>
      <c r="X227" s="13">
        <v>0</v>
      </c>
      <c r="Y227" s="16">
        <v>0</v>
      </c>
      <c r="Z227" s="13">
        <v>0</v>
      </c>
      <c r="AA227" s="16">
        <v>0</v>
      </c>
      <c r="AB227" s="13">
        <v>0</v>
      </c>
      <c r="AC227" s="16">
        <v>0</v>
      </c>
      <c r="AD227" s="16">
        <v>0</v>
      </c>
      <c r="AE227" s="16">
        <v>0</v>
      </c>
      <c r="AF227" s="10">
        <f t="shared" si="528"/>
        <v>0</v>
      </c>
      <c r="AG227" s="10">
        <f t="shared" si="529"/>
        <v>0</v>
      </c>
      <c r="AJ227" s="52"/>
      <c r="AK227" s="34"/>
      <c r="AL227" s="53">
        <v>2019</v>
      </c>
      <c r="AM227" s="13">
        <v>0</v>
      </c>
      <c r="AN227" s="16">
        <v>0</v>
      </c>
      <c r="AO227" s="13">
        <v>0</v>
      </c>
      <c r="AP227" s="16">
        <v>0</v>
      </c>
      <c r="AQ227" s="13">
        <v>0</v>
      </c>
      <c r="AR227" s="16">
        <v>0</v>
      </c>
      <c r="AS227" s="13">
        <v>0</v>
      </c>
      <c r="AT227" s="16">
        <v>0</v>
      </c>
      <c r="AU227" s="16">
        <v>0</v>
      </c>
      <c r="AV227" s="16">
        <v>0</v>
      </c>
      <c r="AW227" s="10">
        <f t="shared" si="530"/>
        <v>0</v>
      </c>
      <c r="AX227" s="10">
        <f t="shared" si="531"/>
        <v>0</v>
      </c>
      <c r="BA227" s="67"/>
      <c r="BB227" s="68"/>
      <c r="BC227" s="34">
        <v>2019</v>
      </c>
      <c r="BD227" s="52">
        <f t="shared" si="476"/>
        <v>0</v>
      </c>
      <c r="BE227" s="52">
        <f t="shared" si="477"/>
        <v>0</v>
      </c>
      <c r="BF227" s="52">
        <f t="shared" si="478"/>
        <v>0</v>
      </c>
      <c r="BG227" s="52">
        <f t="shared" si="479"/>
        <v>0</v>
      </c>
      <c r="BH227" s="52">
        <f t="shared" si="480"/>
        <v>0</v>
      </c>
      <c r="BI227" s="52">
        <f t="shared" si="481"/>
        <v>0</v>
      </c>
      <c r="BJ227" s="52">
        <f t="shared" si="482"/>
        <v>0</v>
      </c>
      <c r="BK227" s="52">
        <f t="shared" si="483"/>
        <v>0</v>
      </c>
      <c r="BL227" s="52">
        <f t="shared" si="484"/>
        <v>0</v>
      </c>
      <c r="BM227" s="52">
        <f t="shared" si="485"/>
        <v>0</v>
      </c>
      <c r="BN227" s="10">
        <f t="shared" si="486"/>
        <v>0</v>
      </c>
      <c r="BO227" s="10">
        <f t="shared" si="487"/>
        <v>0</v>
      </c>
    </row>
    <row r="228" ht="18.75" spans="2:71">
      <c r="B228" s="52"/>
      <c r="C228" s="34"/>
      <c r="D228" s="53">
        <v>2020</v>
      </c>
      <c r="E228" s="16">
        <v>0</v>
      </c>
      <c r="F228" s="16">
        <v>0</v>
      </c>
      <c r="G228" s="52">
        <v>0</v>
      </c>
      <c r="H228" s="34">
        <v>0</v>
      </c>
      <c r="I228" s="52">
        <v>0</v>
      </c>
      <c r="J228" s="34">
        <v>0</v>
      </c>
      <c r="K228" s="52">
        <v>0</v>
      </c>
      <c r="L228" s="34">
        <v>0</v>
      </c>
      <c r="M228" s="34">
        <v>0</v>
      </c>
      <c r="N228" s="34">
        <v>0</v>
      </c>
      <c r="O228" s="10">
        <v>0</v>
      </c>
      <c r="P228" s="10">
        <v>0</v>
      </c>
      <c r="S228" s="52"/>
      <c r="T228" s="34"/>
      <c r="U228" s="53">
        <v>2020</v>
      </c>
      <c r="V228" s="13">
        <v>0</v>
      </c>
      <c r="W228" s="16">
        <v>0</v>
      </c>
      <c r="X228" s="52">
        <v>0</v>
      </c>
      <c r="Y228" s="34">
        <v>0</v>
      </c>
      <c r="Z228" s="52">
        <v>0</v>
      </c>
      <c r="AA228" s="34">
        <v>0</v>
      </c>
      <c r="AB228" s="52">
        <v>0</v>
      </c>
      <c r="AC228" s="34">
        <v>0</v>
      </c>
      <c r="AD228" s="34">
        <v>0</v>
      </c>
      <c r="AE228" s="34">
        <v>0</v>
      </c>
      <c r="AF228" s="10">
        <f t="shared" si="528"/>
        <v>0</v>
      </c>
      <c r="AG228" s="10">
        <f t="shared" si="529"/>
        <v>0</v>
      </c>
      <c r="AJ228" s="52"/>
      <c r="AK228" s="34"/>
      <c r="AL228" s="53">
        <v>2020</v>
      </c>
      <c r="AM228" s="13">
        <v>0</v>
      </c>
      <c r="AN228" s="16">
        <v>0</v>
      </c>
      <c r="AO228" s="52">
        <v>0</v>
      </c>
      <c r="AP228" s="34">
        <v>0</v>
      </c>
      <c r="AQ228" s="52">
        <v>0</v>
      </c>
      <c r="AR228" s="34">
        <v>0</v>
      </c>
      <c r="AS228" s="52">
        <v>0</v>
      </c>
      <c r="AT228" s="34">
        <v>0</v>
      </c>
      <c r="AU228" s="34">
        <v>0</v>
      </c>
      <c r="AV228" s="34">
        <v>0</v>
      </c>
      <c r="AW228" s="10">
        <f t="shared" si="530"/>
        <v>0</v>
      </c>
      <c r="AX228" s="10">
        <f t="shared" si="531"/>
        <v>0</v>
      </c>
      <c r="BA228" s="67"/>
      <c r="BB228" s="68"/>
      <c r="BC228" s="53">
        <v>2020</v>
      </c>
      <c r="BD228" s="52">
        <f t="shared" si="476"/>
        <v>0</v>
      </c>
      <c r="BE228" s="52">
        <f t="shared" si="477"/>
        <v>0</v>
      </c>
      <c r="BF228" s="52">
        <f t="shared" si="478"/>
        <v>0</v>
      </c>
      <c r="BG228" s="52">
        <f t="shared" si="479"/>
        <v>0</v>
      </c>
      <c r="BH228" s="52">
        <f t="shared" si="480"/>
        <v>0</v>
      </c>
      <c r="BI228" s="52">
        <f t="shared" si="481"/>
        <v>0</v>
      </c>
      <c r="BJ228" s="52">
        <f t="shared" si="482"/>
        <v>0</v>
      </c>
      <c r="BK228" s="52">
        <f t="shared" si="483"/>
        <v>0</v>
      </c>
      <c r="BL228" s="52">
        <f t="shared" si="484"/>
        <v>0</v>
      </c>
      <c r="BM228" s="52">
        <f t="shared" si="485"/>
        <v>0</v>
      </c>
      <c r="BN228" s="10">
        <f t="shared" si="486"/>
        <v>0</v>
      </c>
      <c r="BO228" s="10">
        <f t="shared" si="487"/>
        <v>0</v>
      </c>
      <c r="BR228" s="72"/>
      <c r="BS228" s="72"/>
    </row>
    <row r="229" ht="18.75" spans="2:71">
      <c r="B229" s="52"/>
      <c r="C229" s="34"/>
      <c r="D229" s="53">
        <v>2021</v>
      </c>
      <c r="E229" s="52">
        <v>0</v>
      </c>
      <c r="F229" s="34">
        <v>0</v>
      </c>
      <c r="G229" s="52">
        <v>0</v>
      </c>
      <c r="H229" s="34">
        <v>0</v>
      </c>
      <c r="I229" s="52">
        <v>0</v>
      </c>
      <c r="J229" s="34">
        <v>0</v>
      </c>
      <c r="K229" s="52">
        <v>0</v>
      </c>
      <c r="L229" s="34">
        <v>0</v>
      </c>
      <c r="M229" s="34">
        <v>0</v>
      </c>
      <c r="N229" s="34">
        <v>0</v>
      </c>
      <c r="O229" s="10">
        <v>0</v>
      </c>
      <c r="P229" s="10">
        <v>0</v>
      </c>
      <c r="S229" s="52"/>
      <c r="T229" s="34"/>
      <c r="U229" s="53">
        <v>2021</v>
      </c>
      <c r="V229" s="16">
        <v>0</v>
      </c>
      <c r="W229" s="16">
        <v>0</v>
      </c>
      <c r="X229" s="13">
        <v>0</v>
      </c>
      <c r="Y229" s="16">
        <v>0</v>
      </c>
      <c r="Z229" s="13">
        <v>0</v>
      </c>
      <c r="AA229" s="16">
        <v>0</v>
      </c>
      <c r="AB229" s="13">
        <v>0</v>
      </c>
      <c r="AC229" s="16">
        <v>0</v>
      </c>
      <c r="AD229" s="16">
        <v>0</v>
      </c>
      <c r="AE229" s="13">
        <v>0</v>
      </c>
      <c r="AF229" s="10">
        <f t="shared" si="528"/>
        <v>0</v>
      </c>
      <c r="AG229" s="10">
        <f t="shared" si="529"/>
        <v>0</v>
      </c>
      <c r="AJ229" s="52"/>
      <c r="AK229" s="34"/>
      <c r="AL229" s="53">
        <v>2021</v>
      </c>
      <c r="AM229" s="16">
        <v>0</v>
      </c>
      <c r="AN229" s="16">
        <v>0</v>
      </c>
      <c r="AO229" s="13">
        <v>0</v>
      </c>
      <c r="AP229" s="16">
        <v>0</v>
      </c>
      <c r="AQ229" s="13">
        <v>0</v>
      </c>
      <c r="AR229" s="16">
        <v>0</v>
      </c>
      <c r="AS229" s="13">
        <v>0</v>
      </c>
      <c r="AT229" s="16">
        <v>0</v>
      </c>
      <c r="AU229" s="16">
        <v>0</v>
      </c>
      <c r="AV229" s="13">
        <v>0</v>
      </c>
      <c r="AW229" s="10">
        <f t="shared" si="530"/>
        <v>0</v>
      </c>
      <c r="AX229" s="10">
        <f t="shared" si="531"/>
        <v>0</v>
      </c>
      <c r="BA229" s="67"/>
      <c r="BB229" s="68"/>
      <c r="BC229" s="53">
        <v>2021</v>
      </c>
      <c r="BD229" s="52">
        <f t="shared" si="476"/>
        <v>0</v>
      </c>
      <c r="BE229" s="52">
        <f t="shared" si="477"/>
        <v>0</v>
      </c>
      <c r="BF229" s="52">
        <f t="shared" si="478"/>
        <v>0</v>
      </c>
      <c r="BG229" s="52">
        <f t="shared" si="479"/>
        <v>0</v>
      </c>
      <c r="BH229" s="52">
        <f t="shared" si="480"/>
        <v>0</v>
      </c>
      <c r="BI229" s="52">
        <f t="shared" si="481"/>
        <v>0</v>
      </c>
      <c r="BJ229" s="52">
        <f t="shared" si="482"/>
        <v>0</v>
      </c>
      <c r="BK229" s="52">
        <f t="shared" si="483"/>
        <v>0</v>
      </c>
      <c r="BL229" s="52">
        <f t="shared" si="484"/>
        <v>0</v>
      </c>
      <c r="BM229" s="52">
        <f t="shared" si="485"/>
        <v>0</v>
      </c>
      <c r="BN229" s="10">
        <f t="shared" si="486"/>
        <v>0</v>
      </c>
      <c r="BO229" s="10">
        <f t="shared" si="487"/>
        <v>0</v>
      </c>
      <c r="BR229" s="72"/>
      <c r="BS229" s="72"/>
    </row>
    <row r="230" ht="18.75" spans="2:71">
      <c r="B230" s="54"/>
      <c r="C230" s="55"/>
      <c r="D230" s="53"/>
      <c r="E230" s="52">
        <v>0</v>
      </c>
      <c r="F230" s="34">
        <v>0</v>
      </c>
      <c r="G230" s="52">
        <v>0</v>
      </c>
      <c r="H230" s="34">
        <v>0</v>
      </c>
      <c r="I230" s="52">
        <v>0</v>
      </c>
      <c r="J230" s="34">
        <v>0</v>
      </c>
      <c r="K230" s="52">
        <v>0</v>
      </c>
      <c r="L230" s="34">
        <v>0</v>
      </c>
      <c r="M230" s="34">
        <v>0</v>
      </c>
      <c r="N230" s="34">
        <v>0</v>
      </c>
      <c r="O230" s="10">
        <v>0</v>
      </c>
      <c r="P230" s="10">
        <v>0</v>
      </c>
      <c r="S230" s="52"/>
      <c r="T230" s="34"/>
      <c r="U230" s="53">
        <v>2022</v>
      </c>
      <c r="V230" s="16">
        <v>0</v>
      </c>
      <c r="W230" s="16">
        <v>0</v>
      </c>
      <c r="X230" s="13">
        <v>0</v>
      </c>
      <c r="Y230" s="16">
        <v>0</v>
      </c>
      <c r="Z230" s="13">
        <v>0</v>
      </c>
      <c r="AA230" s="16">
        <v>0</v>
      </c>
      <c r="AB230" s="13">
        <v>0</v>
      </c>
      <c r="AC230" s="16">
        <v>0</v>
      </c>
      <c r="AD230" s="16">
        <v>0</v>
      </c>
      <c r="AE230" s="13">
        <v>0</v>
      </c>
      <c r="AF230" s="10">
        <f t="shared" si="528"/>
        <v>0</v>
      </c>
      <c r="AG230" s="10">
        <f t="shared" si="529"/>
        <v>0</v>
      </c>
      <c r="AJ230" s="52"/>
      <c r="AK230" s="34"/>
      <c r="AL230" s="53">
        <v>2022</v>
      </c>
      <c r="AM230" s="52">
        <v>0</v>
      </c>
      <c r="AN230" s="34">
        <v>0</v>
      </c>
      <c r="AO230" s="52">
        <v>0</v>
      </c>
      <c r="AP230" s="34">
        <v>0</v>
      </c>
      <c r="AQ230" s="52">
        <v>0</v>
      </c>
      <c r="AR230" s="34">
        <v>0</v>
      </c>
      <c r="AS230" s="52">
        <v>0</v>
      </c>
      <c r="AT230" s="34">
        <v>0</v>
      </c>
      <c r="AU230" s="52">
        <v>0</v>
      </c>
      <c r="AV230" s="34">
        <v>0</v>
      </c>
      <c r="AW230" s="10">
        <f t="shared" si="530"/>
        <v>0</v>
      </c>
      <c r="AX230" s="10">
        <f t="shared" si="531"/>
        <v>0</v>
      </c>
      <c r="BA230" s="69"/>
      <c r="BB230" s="70"/>
      <c r="BC230" s="53">
        <v>2022</v>
      </c>
      <c r="BD230" s="52">
        <f t="shared" si="476"/>
        <v>0</v>
      </c>
      <c r="BE230" s="52">
        <f t="shared" si="477"/>
        <v>0</v>
      </c>
      <c r="BF230" s="52">
        <f t="shared" si="478"/>
        <v>0</v>
      </c>
      <c r="BG230" s="52">
        <f t="shared" si="479"/>
        <v>0</v>
      </c>
      <c r="BH230" s="52">
        <f t="shared" si="480"/>
        <v>0</v>
      </c>
      <c r="BI230" s="52">
        <f t="shared" si="481"/>
        <v>0</v>
      </c>
      <c r="BJ230" s="52">
        <f t="shared" si="482"/>
        <v>0</v>
      </c>
      <c r="BK230" s="52">
        <f t="shared" si="483"/>
        <v>0</v>
      </c>
      <c r="BL230" s="52">
        <f t="shared" si="484"/>
        <v>0</v>
      </c>
      <c r="BM230" s="52">
        <f t="shared" si="485"/>
        <v>0</v>
      </c>
      <c r="BN230" s="10">
        <f t="shared" si="486"/>
        <v>0</v>
      </c>
      <c r="BO230" s="10">
        <f t="shared" si="487"/>
        <v>0</v>
      </c>
      <c r="BR230" s="72"/>
      <c r="BS230" s="72"/>
    </row>
    <row r="231" customHeight="1" spans="2:67">
      <c r="B231" s="56" t="s">
        <v>61</v>
      </c>
      <c r="C231" s="57"/>
      <c r="D231" s="58"/>
      <c r="E231" s="59">
        <v>0</v>
      </c>
      <c r="F231" s="59">
        <v>0</v>
      </c>
      <c r="G231" s="59">
        <v>0</v>
      </c>
      <c r="H231" s="59">
        <v>0</v>
      </c>
      <c r="I231" s="59">
        <v>0</v>
      </c>
      <c r="J231" s="59">
        <v>0</v>
      </c>
      <c r="K231" s="59">
        <v>0</v>
      </c>
      <c r="L231" s="59">
        <v>0</v>
      </c>
      <c r="M231" s="59">
        <v>0</v>
      </c>
      <c r="N231" s="59">
        <v>0</v>
      </c>
      <c r="O231" s="59">
        <v>0</v>
      </c>
      <c r="P231" s="59">
        <v>0</v>
      </c>
      <c r="S231" s="62" t="s">
        <v>61</v>
      </c>
      <c r="T231" s="63"/>
      <c r="U231" s="64"/>
      <c r="V231" s="59">
        <f t="shared" ref="V231:AG231" si="532">SUM(V224:V230)</f>
        <v>0</v>
      </c>
      <c r="W231" s="59">
        <f t="shared" si="532"/>
        <v>0</v>
      </c>
      <c r="X231" s="59">
        <f t="shared" si="532"/>
        <v>0</v>
      </c>
      <c r="Y231" s="59">
        <f t="shared" si="532"/>
        <v>0</v>
      </c>
      <c r="Z231" s="59">
        <f t="shared" si="532"/>
        <v>0</v>
      </c>
      <c r="AA231" s="59">
        <f t="shared" si="532"/>
        <v>0</v>
      </c>
      <c r="AB231" s="59">
        <f t="shared" si="532"/>
        <v>0</v>
      </c>
      <c r="AC231" s="59">
        <f t="shared" si="532"/>
        <v>0</v>
      </c>
      <c r="AD231" s="59">
        <f t="shared" si="532"/>
        <v>0</v>
      </c>
      <c r="AE231" s="59">
        <f t="shared" si="532"/>
        <v>0</v>
      </c>
      <c r="AF231" s="59">
        <f t="shared" si="532"/>
        <v>0</v>
      </c>
      <c r="AG231" s="59">
        <f t="shared" si="532"/>
        <v>0</v>
      </c>
      <c r="AJ231" s="62" t="s">
        <v>61</v>
      </c>
      <c r="AK231" s="63"/>
      <c r="AL231" s="64"/>
      <c r="AM231" s="59">
        <f t="shared" ref="AM231:AX231" si="533">SUM(AM224:AM230)</f>
        <v>0</v>
      </c>
      <c r="AN231" s="59">
        <f t="shared" si="533"/>
        <v>0</v>
      </c>
      <c r="AO231" s="59">
        <f t="shared" si="533"/>
        <v>0</v>
      </c>
      <c r="AP231" s="59">
        <f t="shared" si="533"/>
        <v>0</v>
      </c>
      <c r="AQ231" s="59">
        <f t="shared" si="533"/>
        <v>0</v>
      </c>
      <c r="AR231" s="59">
        <f t="shared" si="533"/>
        <v>0</v>
      </c>
      <c r="AS231" s="59">
        <f t="shared" si="533"/>
        <v>0</v>
      </c>
      <c r="AT231" s="59">
        <f t="shared" si="533"/>
        <v>0</v>
      </c>
      <c r="AU231" s="59">
        <f t="shared" si="533"/>
        <v>0</v>
      </c>
      <c r="AV231" s="59">
        <f t="shared" si="533"/>
        <v>0</v>
      </c>
      <c r="AW231" s="59">
        <f t="shared" si="533"/>
        <v>0</v>
      </c>
      <c r="AX231" s="59">
        <f t="shared" si="533"/>
        <v>0</v>
      </c>
      <c r="BA231" s="56" t="s">
        <v>61</v>
      </c>
      <c r="BB231" s="57"/>
      <c r="BC231" s="58"/>
      <c r="BD231" s="52">
        <f t="shared" si="476"/>
        <v>0</v>
      </c>
      <c r="BE231" s="52">
        <f t="shared" si="477"/>
        <v>0</v>
      </c>
      <c r="BF231" s="52">
        <f t="shared" si="478"/>
        <v>0</v>
      </c>
      <c r="BG231" s="52">
        <f t="shared" si="479"/>
        <v>0</v>
      </c>
      <c r="BH231" s="52">
        <f t="shared" si="480"/>
        <v>0</v>
      </c>
      <c r="BI231" s="52">
        <f t="shared" si="481"/>
        <v>0</v>
      </c>
      <c r="BJ231" s="52">
        <f t="shared" si="482"/>
        <v>0</v>
      </c>
      <c r="BK231" s="52">
        <f t="shared" si="483"/>
        <v>0</v>
      </c>
      <c r="BL231" s="52">
        <f t="shared" si="484"/>
        <v>0</v>
      </c>
      <c r="BM231" s="52">
        <f t="shared" si="485"/>
        <v>0</v>
      </c>
      <c r="BN231" s="10">
        <f t="shared" si="486"/>
        <v>0</v>
      </c>
      <c r="BO231" s="10">
        <f t="shared" si="487"/>
        <v>0</v>
      </c>
    </row>
    <row r="232" ht="18.75" spans="2:67">
      <c r="B232" s="52">
        <v>5</v>
      </c>
      <c r="C232" s="34" t="s">
        <v>464</v>
      </c>
      <c r="D232" s="34">
        <v>2016</v>
      </c>
      <c r="E232" s="16">
        <v>0</v>
      </c>
      <c r="F232" s="16">
        <v>0</v>
      </c>
      <c r="G232" s="13">
        <v>0</v>
      </c>
      <c r="H232" s="16">
        <v>0</v>
      </c>
      <c r="I232" s="13">
        <v>0</v>
      </c>
      <c r="J232" s="16">
        <v>0</v>
      </c>
      <c r="K232" s="13">
        <v>0</v>
      </c>
      <c r="L232" s="16">
        <v>0</v>
      </c>
      <c r="M232" s="16">
        <v>0</v>
      </c>
      <c r="N232" s="13">
        <v>0</v>
      </c>
      <c r="O232" s="10">
        <v>0</v>
      </c>
      <c r="P232" s="10">
        <v>0</v>
      </c>
      <c r="S232" s="52">
        <v>5</v>
      </c>
      <c r="T232" s="34" t="s">
        <v>464</v>
      </c>
      <c r="U232" s="34">
        <v>2016</v>
      </c>
      <c r="V232" s="16"/>
      <c r="W232" s="16"/>
      <c r="X232" s="13"/>
      <c r="Y232" s="16"/>
      <c r="Z232" s="13"/>
      <c r="AA232" s="16"/>
      <c r="AB232" s="13"/>
      <c r="AC232" s="16"/>
      <c r="AD232" s="16"/>
      <c r="AE232" s="13"/>
      <c r="AF232" s="22">
        <f t="shared" si="472"/>
        <v>0</v>
      </c>
      <c r="AG232" s="22">
        <f t="shared" si="473"/>
        <v>0</v>
      </c>
      <c r="AJ232" s="52">
        <v>5</v>
      </c>
      <c r="AK232" s="34" t="s">
        <v>464</v>
      </c>
      <c r="AL232" s="34">
        <v>2016</v>
      </c>
      <c r="AM232" s="52">
        <v>0</v>
      </c>
      <c r="AN232" s="34">
        <v>0</v>
      </c>
      <c r="AO232" s="52">
        <v>0</v>
      </c>
      <c r="AP232" s="34">
        <v>0</v>
      </c>
      <c r="AQ232" s="52">
        <v>0</v>
      </c>
      <c r="AR232" s="34">
        <v>0</v>
      </c>
      <c r="AS232" s="52">
        <v>0</v>
      </c>
      <c r="AT232" s="34">
        <v>0</v>
      </c>
      <c r="AU232" s="52">
        <v>0</v>
      </c>
      <c r="AV232" s="34">
        <v>0</v>
      </c>
      <c r="AW232" s="10">
        <f t="shared" ref="AW232:AW237" si="534">AM232+AO232+AQ232+AS232+AU232</f>
        <v>0</v>
      </c>
      <c r="AX232" s="10">
        <f t="shared" ref="AX232:AX237" si="535">AN232+AP232+AR232+AT232+AV232</f>
        <v>0</v>
      </c>
      <c r="BA232" s="52">
        <v>5</v>
      </c>
      <c r="BB232" s="34" t="s">
        <v>464</v>
      </c>
      <c r="BC232" s="34">
        <v>2016</v>
      </c>
      <c r="BD232" s="52">
        <f t="shared" si="476"/>
        <v>0</v>
      </c>
      <c r="BE232" s="52">
        <f t="shared" si="477"/>
        <v>0</v>
      </c>
      <c r="BF232" s="52">
        <f t="shared" si="478"/>
        <v>0</v>
      </c>
      <c r="BG232" s="52">
        <f t="shared" si="479"/>
        <v>0</v>
      </c>
      <c r="BH232" s="52">
        <f t="shared" si="480"/>
        <v>0</v>
      </c>
      <c r="BI232" s="52">
        <f t="shared" si="481"/>
        <v>0</v>
      </c>
      <c r="BJ232" s="52">
        <f t="shared" si="482"/>
        <v>0</v>
      </c>
      <c r="BK232" s="52">
        <f t="shared" si="483"/>
        <v>0</v>
      </c>
      <c r="BL232" s="52">
        <f t="shared" si="484"/>
        <v>0</v>
      </c>
      <c r="BM232" s="52">
        <f t="shared" si="485"/>
        <v>0</v>
      </c>
      <c r="BN232" s="10">
        <f t="shared" si="486"/>
        <v>0</v>
      </c>
      <c r="BO232" s="10">
        <f t="shared" si="487"/>
        <v>0</v>
      </c>
    </row>
    <row r="233" ht="18.75" spans="2:67">
      <c r="B233" s="52"/>
      <c r="C233" s="34"/>
      <c r="D233" s="34">
        <v>2017</v>
      </c>
      <c r="E233" s="16">
        <v>0</v>
      </c>
      <c r="F233" s="16">
        <v>0</v>
      </c>
      <c r="G233" s="13">
        <v>0</v>
      </c>
      <c r="H233" s="16">
        <v>0</v>
      </c>
      <c r="I233" s="13">
        <v>0</v>
      </c>
      <c r="J233" s="16">
        <v>0</v>
      </c>
      <c r="K233" s="13">
        <v>0</v>
      </c>
      <c r="L233" s="16">
        <v>0</v>
      </c>
      <c r="M233" s="16">
        <v>0</v>
      </c>
      <c r="N233" s="13">
        <v>0</v>
      </c>
      <c r="O233" s="10">
        <v>0</v>
      </c>
      <c r="P233" s="10">
        <v>0</v>
      </c>
      <c r="S233" s="52"/>
      <c r="T233" s="34"/>
      <c r="U233" s="34">
        <v>2017</v>
      </c>
      <c r="V233" s="16"/>
      <c r="W233" s="16"/>
      <c r="X233" s="13"/>
      <c r="Y233" s="16"/>
      <c r="Z233" s="13"/>
      <c r="AA233" s="16"/>
      <c r="AB233" s="13"/>
      <c r="AC233" s="16"/>
      <c r="AD233" s="16"/>
      <c r="AE233" s="13"/>
      <c r="AF233" s="22">
        <f t="shared" ref="AF233:AF237" si="536">V233+X233+Z233+AB233+AD233</f>
        <v>0</v>
      </c>
      <c r="AG233" s="22">
        <f t="shared" ref="AG233:AG237" si="537">W233+Y233+AA233+AC233+AE233</f>
        <v>0</v>
      </c>
      <c r="AJ233" s="52"/>
      <c r="AK233" s="34"/>
      <c r="AL233" s="34">
        <v>2017</v>
      </c>
      <c r="AM233" s="52">
        <v>0</v>
      </c>
      <c r="AN233" s="34">
        <v>0</v>
      </c>
      <c r="AO233" s="52">
        <v>0</v>
      </c>
      <c r="AP233" s="34">
        <v>0</v>
      </c>
      <c r="AQ233" s="52">
        <v>0</v>
      </c>
      <c r="AR233" s="34">
        <v>0</v>
      </c>
      <c r="AS233" s="52">
        <v>0</v>
      </c>
      <c r="AT233" s="34">
        <v>0</v>
      </c>
      <c r="AU233" s="52">
        <v>0</v>
      </c>
      <c r="AV233" s="34">
        <v>0</v>
      </c>
      <c r="AW233" s="10">
        <f t="shared" si="534"/>
        <v>0</v>
      </c>
      <c r="AX233" s="10">
        <f t="shared" si="535"/>
        <v>0</v>
      </c>
      <c r="BA233" s="52"/>
      <c r="BB233" s="34"/>
      <c r="BC233" s="34">
        <v>2017</v>
      </c>
      <c r="BD233" s="52">
        <f t="shared" si="476"/>
        <v>0</v>
      </c>
      <c r="BE233" s="52">
        <f t="shared" si="477"/>
        <v>0</v>
      </c>
      <c r="BF233" s="52">
        <f t="shared" si="478"/>
        <v>0</v>
      </c>
      <c r="BG233" s="52">
        <f t="shared" si="479"/>
        <v>0</v>
      </c>
      <c r="BH233" s="52">
        <f t="shared" si="480"/>
        <v>0</v>
      </c>
      <c r="BI233" s="52">
        <f t="shared" si="481"/>
        <v>0</v>
      </c>
      <c r="BJ233" s="52">
        <f t="shared" si="482"/>
        <v>0</v>
      </c>
      <c r="BK233" s="52">
        <f t="shared" si="483"/>
        <v>0</v>
      </c>
      <c r="BL233" s="52">
        <f t="shared" si="484"/>
        <v>0</v>
      </c>
      <c r="BM233" s="52">
        <f t="shared" si="485"/>
        <v>0</v>
      </c>
      <c r="BN233" s="10">
        <f t="shared" si="486"/>
        <v>0</v>
      </c>
      <c r="BO233" s="10">
        <f t="shared" si="487"/>
        <v>0</v>
      </c>
    </row>
    <row r="234" ht="18.75" spans="2:67">
      <c r="B234" s="52"/>
      <c r="C234" s="34"/>
      <c r="D234" s="34">
        <v>2018</v>
      </c>
      <c r="E234" s="16">
        <v>0</v>
      </c>
      <c r="F234" s="16">
        <v>0</v>
      </c>
      <c r="G234" s="13">
        <v>0</v>
      </c>
      <c r="H234" s="16">
        <v>0</v>
      </c>
      <c r="I234" s="13">
        <v>0</v>
      </c>
      <c r="J234" s="16">
        <v>0</v>
      </c>
      <c r="K234" s="13">
        <v>0</v>
      </c>
      <c r="L234" s="16">
        <v>0</v>
      </c>
      <c r="M234" s="16">
        <v>0</v>
      </c>
      <c r="N234" s="13">
        <v>0</v>
      </c>
      <c r="O234" s="10">
        <v>0</v>
      </c>
      <c r="P234" s="10">
        <v>0</v>
      </c>
      <c r="S234" s="52"/>
      <c r="T234" s="34"/>
      <c r="U234" s="34">
        <v>2018</v>
      </c>
      <c r="V234" s="16"/>
      <c r="W234" s="16"/>
      <c r="X234" s="13"/>
      <c r="Y234" s="16"/>
      <c r="Z234" s="13"/>
      <c r="AA234" s="16"/>
      <c r="AB234" s="13"/>
      <c r="AC234" s="16"/>
      <c r="AD234" s="16"/>
      <c r="AE234" s="13"/>
      <c r="AF234" s="22">
        <f t="shared" si="536"/>
        <v>0</v>
      </c>
      <c r="AG234" s="22">
        <f t="shared" si="537"/>
        <v>0</v>
      </c>
      <c r="AJ234" s="52"/>
      <c r="AK234" s="34"/>
      <c r="AL234" s="34">
        <v>2018</v>
      </c>
      <c r="AM234" s="52">
        <v>0</v>
      </c>
      <c r="AN234" s="34">
        <v>0</v>
      </c>
      <c r="AO234" s="52">
        <v>0</v>
      </c>
      <c r="AP234" s="34">
        <v>0</v>
      </c>
      <c r="AQ234" s="52">
        <v>0</v>
      </c>
      <c r="AR234" s="34">
        <v>0</v>
      </c>
      <c r="AS234" s="52">
        <v>0</v>
      </c>
      <c r="AT234" s="34">
        <v>0</v>
      </c>
      <c r="AU234" s="52">
        <v>0</v>
      </c>
      <c r="AV234" s="34">
        <v>0</v>
      </c>
      <c r="AW234" s="10">
        <f t="shared" si="534"/>
        <v>0</v>
      </c>
      <c r="AX234" s="10">
        <f t="shared" si="535"/>
        <v>0</v>
      </c>
      <c r="BA234" s="52"/>
      <c r="BB234" s="34"/>
      <c r="BC234" s="34">
        <v>2018</v>
      </c>
      <c r="BD234" s="52">
        <f t="shared" si="476"/>
        <v>0</v>
      </c>
      <c r="BE234" s="52">
        <f t="shared" si="477"/>
        <v>0</v>
      </c>
      <c r="BF234" s="52">
        <f t="shared" si="478"/>
        <v>0</v>
      </c>
      <c r="BG234" s="52">
        <f t="shared" si="479"/>
        <v>0</v>
      </c>
      <c r="BH234" s="52">
        <f t="shared" si="480"/>
        <v>0</v>
      </c>
      <c r="BI234" s="52">
        <f t="shared" si="481"/>
        <v>0</v>
      </c>
      <c r="BJ234" s="52">
        <f t="shared" si="482"/>
        <v>0</v>
      </c>
      <c r="BK234" s="52">
        <f t="shared" si="483"/>
        <v>0</v>
      </c>
      <c r="BL234" s="52">
        <f t="shared" si="484"/>
        <v>0</v>
      </c>
      <c r="BM234" s="52">
        <f t="shared" si="485"/>
        <v>0</v>
      </c>
      <c r="BN234" s="10">
        <f t="shared" si="486"/>
        <v>0</v>
      </c>
      <c r="BO234" s="10">
        <f t="shared" si="487"/>
        <v>0</v>
      </c>
    </row>
    <row r="235" ht="18.75" spans="2:67">
      <c r="B235" s="52"/>
      <c r="C235" s="34"/>
      <c r="D235" s="34">
        <v>2019</v>
      </c>
      <c r="E235" s="16">
        <v>0</v>
      </c>
      <c r="F235" s="16">
        <v>0</v>
      </c>
      <c r="G235" s="13">
        <v>0</v>
      </c>
      <c r="H235" s="16">
        <v>0</v>
      </c>
      <c r="I235" s="13">
        <v>0</v>
      </c>
      <c r="J235" s="16">
        <v>0</v>
      </c>
      <c r="K235" s="13">
        <v>0</v>
      </c>
      <c r="L235" s="16">
        <v>0</v>
      </c>
      <c r="M235" s="16">
        <v>0</v>
      </c>
      <c r="N235" s="13">
        <v>0</v>
      </c>
      <c r="O235" s="10">
        <v>0</v>
      </c>
      <c r="P235" s="10">
        <v>0</v>
      </c>
      <c r="S235" s="52"/>
      <c r="T235" s="34"/>
      <c r="U235" s="34">
        <v>2019</v>
      </c>
      <c r="V235" s="16"/>
      <c r="W235" s="16"/>
      <c r="X235" s="13"/>
      <c r="Y235" s="16"/>
      <c r="Z235" s="13"/>
      <c r="AA235" s="16"/>
      <c r="AB235" s="13"/>
      <c r="AC235" s="16"/>
      <c r="AD235" s="16"/>
      <c r="AE235" s="13"/>
      <c r="AF235" s="22">
        <f t="shared" si="536"/>
        <v>0</v>
      </c>
      <c r="AG235" s="22">
        <f t="shared" si="537"/>
        <v>0</v>
      </c>
      <c r="AJ235" s="52"/>
      <c r="AK235" s="34"/>
      <c r="AL235" s="34">
        <v>2019</v>
      </c>
      <c r="AM235" s="52">
        <v>0</v>
      </c>
      <c r="AN235" s="34">
        <v>0</v>
      </c>
      <c r="AO235" s="52">
        <v>0</v>
      </c>
      <c r="AP235" s="34">
        <v>0</v>
      </c>
      <c r="AQ235" s="52">
        <v>0</v>
      </c>
      <c r="AR235" s="34">
        <v>0</v>
      </c>
      <c r="AS235" s="52">
        <v>0</v>
      </c>
      <c r="AT235" s="34">
        <v>0</v>
      </c>
      <c r="AU235" s="52">
        <v>0</v>
      </c>
      <c r="AV235" s="34">
        <v>0</v>
      </c>
      <c r="AW235" s="10">
        <f t="shared" si="534"/>
        <v>0</v>
      </c>
      <c r="AX235" s="10">
        <f t="shared" si="535"/>
        <v>0</v>
      </c>
      <c r="BA235" s="52"/>
      <c r="BB235" s="34"/>
      <c r="BC235" s="34">
        <v>2019</v>
      </c>
      <c r="BD235" s="52">
        <f t="shared" si="476"/>
        <v>0</v>
      </c>
      <c r="BE235" s="52">
        <f t="shared" si="477"/>
        <v>0</v>
      </c>
      <c r="BF235" s="52">
        <f t="shared" si="478"/>
        <v>0</v>
      </c>
      <c r="BG235" s="52">
        <f t="shared" si="479"/>
        <v>0</v>
      </c>
      <c r="BH235" s="52">
        <f t="shared" si="480"/>
        <v>0</v>
      </c>
      <c r="BI235" s="52">
        <f t="shared" si="481"/>
        <v>0</v>
      </c>
      <c r="BJ235" s="52">
        <f t="shared" si="482"/>
        <v>0</v>
      </c>
      <c r="BK235" s="52">
        <f t="shared" si="483"/>
        <v>0</v>
      </c>
      <c r="BL235" s="52">
        <f t="shared" si="484"/>
        <v>0</v>
      </c>
      <c r="BM235" s="52">
        <f t="shared" si="485"/>
        <v>0</v>
      </c>
      <c r="BN235" s="10">
        <f t="shared" si="486"/>
        <v>0</v>
      </c>
      <c r="BO235" s="10">
        <f t="shared" si="487"/>
        <v>0</v>
      </c>
    </row>
    <row r="236" ht="18.75" spans="2:67">
      <c r="B236" s="52"/>
      <c r="C236" s="34"/>
      <c r="D236" s="53">
        <v>2020</v>
      </c>
      <c r="E236" s="16">
        <v>0</v>
      </c>
      <c r="F236" s="16">
        <v>0</v>
      </c>
      <c r="G236" s="52">
        <v>0</v>
      </c>
      <c r="H236" s="34">
        <v>0</v>
      </c>
      <c r="I236" s="52">
        <v>0</v>
      </c>
      <c r="J236" s="34">
        <v>0</v>
      </c>
      <c r="K236" s="52">
        <v>0</v>
      </c>
      <c r="L236" s="34">
        <v>0</v>
      </c>
      <c r="M236" s="34">
        <v>0</v>
      </c>
      <c r="N236" s="34">
        <v>0</v>
      </c>
      <c r="O236" s="10">
        <v>0</v>
      </c>
      <c r="P236" s="10">
        <v>0</v>
      </c>
      <c r="S236" s="52"/>
      <c r="T236" s="34"/>
      <c r="U236" s="53">
        <v>2020</v>
      </c>
      <c r="V236" s="52">
        <v>0</v>
      </c>
      <c r="W236" s="34">
        <v>0</v>
      </c>
      <c r="X236" s="52">
        <v>0</v>
      </c>
      <c r="Y236" s="34">
        <v>0</v>
      </c>
      <c r="Z236" s="52">
        <v>0</v>
      </c>
      <c r="AA236" s="34">
        <v>0</v>
      </c>
      <c r="AB236" s="52">
        <v>0</v>
      </c>
      <c r="AC236" s="34">
        <v>0</v>
      </c>
      <c r="AD236" s="52">
        <v>0</v>
      </c>
      <c r="AE236" s="34">
        <v>0</v>
      </c>
      <c r="AF236" s="22">
        <f t="shared" si="536"/>
        <v>0</v>
      </c>
      <c r="AG236" s="22">
        <f t="shared" si="537"/>
        <v>0</v>
      </c>
      <c r="AJ236" s="52"/>
      <c r="AK236" s="34"/>
      <c r="AL236" s="53">
        <v>2020</v>
      </c>
      <c r="AM236" s="52">
        <v>0</v>
      </c>
      <c r="AN236" s="34">
        <v>0</v>
      </c>
      <c r="AO236" s="52">
        <v>0</v>
      </c>
      <c r="AP236" s="34">
        <v>0</v>
      </c>
      <c r="AQ236" s="52">
        <v>0</v>
      </c>
      <c r="AR236" s="34">
        <v>0</v>
      </c>
      <c r="AS236" s="52">
        <v>0</v>
      </c>
      <c r="AT236" s="34">
        <v>0</v>
      </c>
      <c r="AU236" s="52">
        <v>0</v>
      </c>
      <c r="AV236" s="34">
        <v>0</v>
      </c>
      <c r="AW236" s="10">
        <f t="shared" si="534"/>
        <v>0</v>
      </c>
      <c r="AX236" s="10">
        <f t="shared" si="535"/>
        <v>0</v>
      </c>
      <c r="BA236" s="52"/>
      <c r="BB236" s="34"/>
      <c r="BC236" s="53">
        <v>2020</v>
      </c>
      <c r="BD236" s="52">
        <f t="shared" si="476"/>
        <v>0</v>
      </c>
      <c r="BE236" s="52">
        <f t="shared" si="477"/>
        <v>0</v>
      </c>
      <c r="BF236" s="52">
        <f t="shared" si="478"/>
        <v>0</v>
      </c>
      <c r="BG236" s="52">
        <f t="shared" si="479"/>
        <v>0</v>
      </c>
      <c r="BH236" s="52">
        <f t="shared" si="480"/>
        <v>0</v>
      </c>
      <c r="BI236" s="52">
        <f t="shared" si="481"/>
        <v>0</v>
      </c>
      <c r="BJ236" s="52">
        <f t="shared" si="482"/>
        <v>0</v>
      </c>
      <c r="BK236" s="52">
        <f t="shared" si="483"/>
        <v>0</v>
      </c>
      <c r="BL236" s="52">
        <f t="shared" si="484"/>
        <v>0</v>
      </c>
      <c r="BM236" s="52">
        <f t="shared" si="485"/>
        <v>0</v>
      </c>
      <c r="BN236" s="10">
        <f t="shared" si="486"/>
        <v>0</v>
      </c>
      <c r="BO236" s="10">
        <f t="shared" si="487"/>
        <v>0</v>
      </c>
    </row>
    <row r="237" ht="18.75" spans="2:67">
      <c r="B237" s="52"/>
      <c r="C237" s="34"/>
      <c r="D237" s="53">
        <v>2021</v>
      </c>
      <c r="E237" s="16">
        <v>1</v>
      </c>
      <c r="F237" s="16">
        <v>1464</v>
      </c>
      <c r="G237" s="13">
        <v>0</v>
      </c>
      <c r="H237" s="16">
        <v>0</v>
      </c>
      <c r="I237" s="13">
        <v>0</v>
      </c>
      <c r="J237" s="16">
        <v>0</v>
      </c>
      <c r="K237" s="13">
        <v>0</v>
      </c>
      <c r="L237" s="16">
        <v>0</v>
      </c>
      <c r="M237" s="16">
        <v>0</v>
      </c>
      <c r="N237" s="13">
        <v>0</v>
      </c>
      <c r="O237" s="10">
        <v>1</v>
      </c>
      <c r="P237" s="10">
        <v>1464</v>
      </c>
      <c r="S237" s="52"/>
      <c r="T237" s="34"/>
      <c r="U237" s="53">
        <v>2021</v>
      </c>
      <c r="V237" s="52">
        <v>0</v>
      </c>
      <c r="W237" s="34">
        <v>0</v>
      </c>
      <c r="X237" s="52"/>
      <c r="Y237" s="34"/>
      <c r="Z237" s="52"/>
      <c r="AA237" s="34"/>
      <c r="AB237" s="52"/>
      <c r="AC237" s="34"/>
      <c r="AD237" s="52"/>
      <c r="AE237" s="34"/>
      <c r="AF237" s="22">
        <f t="shared" si="536"/>
        <v>0</v>
      </c>
      <c r="AG237" s="22">
        <f t="shared" si="537"/>
        <v>0</v>
      </c>
      <c r="AJ237" s="52"/>
      <c r="AK237" s="34"/>
      <c r="AL237" s="53">
        <v>2021</v>
      </c>
      <c r="AM237" s="52">
        <v>0</v>
      </c>
      <c r="AN237" s="34">
        <v>0</v>
      </c>
      <c r="AO237" s="52">
        <v>0</v>
      </c>
      <c r="AP237" s="34">
        <v>0</v>
      </c>
      <c r="AQ237" s="52">
        <v>0</v>
      </c>
      <c r="AR237" s="34">
        <v>0</v>
      </c>
      <c r="AS237" s="52">
        <v>0</v>
      </c>
      <c r="AT237" s="34">
        <v>0</v>
      </c>
      <c r="AU237" s="52">
        <v>0</v>
      </c>
      <c r="AV237" s="34">
        <v>0</v>
      </c>
      <c r="AW237" s="10">
        <f t="shared" si="534"/>
        <v>0</v>
      </c>
      <c r="AX237" s="10">
        <f t="shared" si="535"/>
        <v>0</v>
      </c>
      <c r="BA237" s="52"/>
      <c r="BB237" s="34"/>
      <c r="BC237" s="53">
        <v>2021</v>
      </c>
      <c r="BD237" s="52">
        <f t="shared" si="476"/>
        <v>1</v>
      </c>
      <c r="BE237" s="52">
        <f t="shared" si="477"/>
        <v>1464</v>
      </c>
      <c r="BF237" s="52">
        <f t="shared" si="478"/>
        <v>0</v>
      </c>
      <c r="BG237" s="52">
        <f t="shared" si="479"/>
        <v>0</v>
      </c>
      <c r="BH237" s="52">
        <f t="shared" si="480"/>
        <v>0</v>
      </c>
      <c r="BI237" s="52">
        <f t="shared" si="481"/>
        <v>0</v>
      </c>
      <c r="BJ237" s="52">
        <f t="shared" si="482"/>
        <v>0</v>
      </c>
      <c r="BK237" s="52">
        <f t="shared" si="483"/>
        <v>0</v>
      </c>
      <c r="BL237" s="52">
        <f t="shared" si="484"/>
        <v>0</v>
      </c>
      <c r="BM237" s="52">
        <f t="shared" si="485"/>
        <v>0</v>
      </c>
      <c r="BN237" s="10">
        <f t="shared" si="486"/>
        <v>1</v>
      </c>
      <c r="BO237" s="10">
        <f t="shared" si="487"/>
        <v>1464</v>
      </c>
    </row>
    <row r="238" customHeight="1" spans="2:67">
      <c r="B238" s="56" t="s">
        <v>61</v>
      </c>
      <c r="C238" s="57"/>
      <c r="D238" s="58"/>
      <c r="E238" s="59">
        <v>1</v>
      </c>
      <c r="F238" s="59">
        <v>1464</v>
      </c>
      <c r="G238" s="59">
        <v>0</v>
      </c>
      <c r="H238" s="59">
        <v>0</v>
      </c>
      <c r="I238" s="59">
        <v>0</v>
      </c>
      <c r="J238" s="59">
        <v>0</v>
      </c>
      <c r="K238" s="59">
        <v>0</v>
      </c>
      <c r="L238" s="59">
        <v>0</v>
      </c>
      <c r="M238" s="59">
        <v>0</v>
      </c>
      <c r="N238" s="59">
        <v>0</v>
      </c>
      <c r="O238" s="59">
        <v>1</v>
      </c>
      <c r="P238" s="59">
        <v>1464</v>
      </c>
      <c r="S238" s="56" t="s">
        <v>61</v>
      </c>
      <c r="T238" s="57"/>
      <c r="U238" s="58"/>
      <c r="V238" s="59">
        <f>SUM(V232:V237)</f>
        <v>0</v>
      </c>
      <c r="W238" s="59">
        <f t="shared" ref="W238" si="538">SUM(W232:W237)</f>
        <v>0</v>
      </c>
      <c r="X238" s="59">
        <f t="shared" ref="X238" si="539">SUM(X232:X237)</f>
        <v>0</v>
      </c>
      <c r="Y238" s="59">
        <f t="shared" ref="Y238" si="540">SUM(Y232:Y237)</f>
        <v>0</v>
      </c>
      <c r="Z238" s="59">
        <f t="shared" ref="Z238" si="541">SUM(Z232:Z237)</f>
        <v>0</v>
      </c>
      <c r="AA238" s="59">
        <f t="shared" ref="AA238" si="542">SUM(AA232:AA237)</f>
        <v>0</v>
      </c>
      <c r="AB238" s="59">
        <f t="shared" ref="AB238" si="543">SUM(AB232:AB237)</f>
        <v>0</v>
      </c>
      <c r="AC238" s="59">
        <f t="shared" ref="AC238" si="544">SUM(AC232:AC237)</f>
        <v>0</v>
      </c>
      <c r="AD238" s="59">
        <f t="shared" ref="AD238" si="545">SUM(AD232:AD237)</f>
        <v>0</v>
      </c>
      <c r="AE238" s="59">
        <f t="shared" ref="AE238" si="546">SUM(AE232:AE237)</f>
        <v>0</v>
      </c>
      <c r="AF238" s="59">
        <f t="shared" ref="AF238" si="547">SUM(AF232:AF237)</f>
        <v>0</v>
      </c>
      <c r="AG238" s="59">
        <f t="shared" ref="AG238" si="548">SUM(AG232:AG237)</f>
        <v>0</v>
      </c>
      <c r="AJ238" s="56" t="s">
        <v>61</v>
      </c>
      <c r="AK238" s="57"/>
      <c r="AL238" s="58"/>
      <c r="AM238" s="59">
        <f>SUM(AM232:AM237)</f>
        <v>0</v>
      </c>
      <c r="AN238" s="59">
        <f t="shared" ref="AN238:AX238" si="549">SUM(AN232:AN237)</f>
        <v>0</v>
      </c>
      <c r="AO238" s="59">
        <f t="shared" si="549"/>
        <v>0</v>
      </c>
      <c r="AP238" s="59">
        <f t="shared" si="549"/>
        <v>0</v>
      </c>
      <c r="AQ238" s="59">
        <f t="shared" si="549"/>
        <v>0</v>
      </c>
      <c r="AR238" s="59">
        <f t="shared" si="549"/>
        <v>0</v>
      </c>
      <c r="AS238" s="59">
        <f t="shared" si="549"/>
        <v>0</v>
      </c>
      <c r="AT238" s="59">
        <f t="shared" si="549"/>
        <v>0</v>
      </c>
      <c r="AU238" s="59">
        <f t="shared" si="549"/>
        <v>0</v>
      </c>
      <c r="AV238" s="59">
        <f t="shared" si="549"/>
        <v>0</v>
      </c>
      <c r="AW238" s="59">
        <f t="shared" si="549"/>
        <v>0</v>
      </c>
      <c r="AX238" s="59">
        <f t="shared" si="549"/>
        <v>0</v>
      </c>
      <c r="BA238" s="56" t="s">
        <v>61</v>
      </c>
      <c r="BB238" s="57"/>
      <c r="BC238" s="58"/>
      <c r="BD238" s="52">
        <f t="shared" si="476"/>
        <v>1</v>
      </c>
      <c r="BE238" s="52">
        <f t="shared" si="477"/>
        <v>1464</v>
      </c>
      <c r="BF238" s="52">
        <f t="shared" si="478"/>
        <v>0</v>
      </c>
      <c r="BG238" s="52">
        <f t="shared" si="479"/>
        <v>0</v>
      </c>
      <c r="BH238" s="52">
        <f t="shared" si="480"/>
        <v>0</v>
      </c>
      <c r="BI238" s="52">
        <f t="shared" si="481"/>
        <v>0</v>
      </c>
      <c r="BJ238" s="52">
        <f t="shared" si="482"/>
        <v>0</v>
      </c>
      <c r="BK238" s="52">
        <f t="shared" si="483"/>
        <v>0</v>
      </c>
      <c r="BL238" s="52">
        <f t="shared" si="484"/>
        <v>0</v>
      </c>
      <c r="BM238" s="52">
        <f t="shared" si="485"/>
        <v>0</v>
      </c>
      <c r="BN238" s="10">
        <f t="shared" si="486"/>
        <v>1</v>
      </c>
      <c r="BO238" s="10">
        <f t="shared" si="487"/>
        <v>1464</v>
      </c>
    </row>
    <row r="239" ht="18.75" spans="2:67">
      <c r="B239" s="10" t="s">
        <v>1024</v>
      </c>
      <c r="C239" s="10"/>
      <c r="D239" s="34">
        <v>2016</v>
      </c>
      <c r="E239" s="34">
        <v>0</v>
      </c>
      <c r="F239" s="34">
        <v>0</v>
      </c>
      <c r="G239" s="34"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10">
        <v>0</v>
      </c>
      <c r="P239" s="10">
        <v>0</v>
      </c>
      <c r="S239" s="10" t="s">
        <v>1024</v>
      </c>
      <c r="T239" s="10"/>
      <c r="U239" s="34">
        <v>2016</v>
      </c>
      <c r="V239" s="34">
        <f>V201+V209+V217+V224+V232</f>
        <v>0</v>
      </c>
      <c r="W239" s="34">
        <f t="shared" ref="W239:AE239" si="550">W201+W209+W217+W224+W232</f>
        <v>0</v>
      </c>
      <c r="X239" s="34">
        <f t="shared" si="550"/>
        <v>0</v>
      </c>
      <c r="Y239" s="34">
        <f t="shared" si="550"/>
        <v>0</v>
      </c>
      <c r="Z239" s="34">
        <f t="shared" si="550"/>
        <v>0</v>
      </c>
      <c r="AA239" s="34">
        <f t="shared" si="550"/>
        <v>0</v>
      </c>
      <c r="AB239" s="34">
        <f t="shared" si="550"/>
        <v>0</v>
      </c>
      <c r="AC239" s="34">
        <f t="shared" si="550"/>
        <v>0</v>
      </c>
      <c r="AD239" s="34">
        <f t="shared" si="550"/>
        <v>0</v>
      </c>
      <c r="AE239" s="34">
        <f t="shared" si="550"/>
        <v>0</v>
      </c>
      <c r="AF239" s="10">
        <f t="shared" si="472"/>
        <v>0</v>
      </c>
      <c r="AG239" s="10">
        <f t="shared" si="473"/>
        <v>0</v>
      </c>
      <c r="AJ239" s="10" t="s">
        <v>1024</v>
      </c>
      <c r="AK239" s="10"/>
      <c r="AL239" s="34">
        <v>2016</v>
      </c>
      <c r="AM239" s="10">
        <f>AM201+AM209+AM217+AM224+AM232</f>
        <v>0</v>
      </c>
      <c r="AN239" s="10">
        <f t="shared" ref="AN239:AV239" si="551">AN201+AN209+AN217+AN224+AN232</f>
        <v>0</v>
      </c>
      <c r="AO239" s="10">
        <f t="shared" si="551"/>
        <v>0</v>
      </c>
      <c r="AP239" s="10">
        <f t="shared" si="551"/>
        <v>0</v>
      </c>
      <c r="AQ239" s="10">
        <f t="shared" si="551"/>
        <v>0</v>
      </c>
      <c r="AR239" s="10">
        <f t="shared" si="551"/>
        <v>0</v>
      </c>
      <c r="AS239" s="10">
        <f t="shared" si="551"/>
        <v>0</v>
      </c>
      <c r="AT239" s="10">
        <f t="shared" si="551"/>
        <v>0</v>
      </c>
      <c r="AU239" s="10">
        <f t="shared" si="551"/>
        <v>0</v>
      </c>
      <c r="AV239" s="10">
        <f t="shared" si="551"/>
        <v>0</v>
      </c>
      <c r="AW239" s="10">
        <f t="shared" ref="AW239:AW243" si="552">AM239+AO239+AQ239+AS239+AU239</f>
        <v>0</v>
      </c>
      <c r="AX239" s="10">
        <f t="shared" ref="AX239:AX243" si="553">AN239+AP239+AR239+AT239+AV239</f>
        <v>0</v>
      </c>
      <c r="BA239" s="10" t="s">
        <v>1024</v>
      </c>
      <c r="BB239" s="10"/>
      <c r="BC239" s="34">
        <v>2016</v>
      </c>
      <c r="BD239" s="52">
        <f t="shared" si="476"/>
        <v>0</v>
      </c>
      <c r="BE239" s="52">
        <f t="shared" si="477"/>
        <v>0</v>
      </c>
      <c r="BF239" s="52">
        <f t="shared" si="478"/>
        <v>0</v>
      </c>
      <c r="BG239" s="52">
        <f t="shared" si="479"/>
        <v>0</v>
      </c>
      <c r="BH239" s="52">
        <f t="shared" si="480"/>
        <v>0</v>
      </c>
      <c r="BI239" s="52">
        <f t="shared" si="481"/>
        <v>0</v>
      </c>
      <c r="BJ239" s="52">
        <f t="shared" si="482"/>
        <v>0</v>
      </c>
      <c r="BK239" s="52">
        <f t="shared" si="483"/>
        <v>0</v>
      </c>
      <c r="BL239" s="52">
        <f t="shared" si="484"/>
        <v>0</v>
      </c>
      <c r="BM239" s="52">
        <f t="shared" si="485"/>
        <v>0</v>
      </c>
      <c r="BN239" s="10">
        <f t="shared" si="486"/>
        <v>0</v>
      </c>
      <c r="BO239" s="10">
        <f t="shared" si="487"/>
        <v>0</v>
      </c>
    </row>
    <row r="240" ht="18.75" spans="2:67">
      <c r="B240" s="10"/>
      <c r="C240" s="10"/>
      <c r="D240" s="34">
        <v>2017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10">
        <v>0</v>
      </c>
      <c r="P240" s="10">
        <v>0</v>
      </c>
      <c r="S240" s="10"/>
      <c r="T240" s="10"/>
      <c r="U240" s="34">
        <v>2017</v>
      </c>
      <c r="V240" s="34">
        <f t="shared" ref="V240:AE240" si="554">V202+V210+V218+V225+V233</f>
        <v>0</v>
      </c>
      <c r="W240" s="34">
        <f t="shared" si="554"/>
        <v>0</v>
      </c>
      <c r="X240" s="34">
        <f t="shared" si="554"/>
        <v>0</v>
      </c>
      <c r="Y240" s="34">
        <f t="shared" si="554"/>
        <v>0</v>
      </c>
      <c r="Z240" s="34">
        <f t="shared" si="554"/>
        <v>0</v>
      </c>
      <c r="AA240" s="34">
        <f t="shared" si="554"/>
        <v>0</v>
      </c>
      <c r="AB240" s="34">
        <f t="shared" si="554"/>
        <v>0</v>
      </c>
      <c r="AC240" s="34">
        <f t="shared" si="554"/>
        <v>0</v>
      </c>
      <c r="AD240" s="34">
        <f t="shared" si="554"/>
        <v>0</v>
      </c>
      <c r="AE240" s="34">
        <f t="shared" si="554"/>
        <v>0</v>
      </c>
      <c r="AF240" s="10">
        <f t="shared" ref="AF240:AF244" si="555">V240+X240+Z240+AB240+AD240</f>
        <v>0</v>
      </c>
      <c r="AG240" s="10">
        <f t="shared" ref="AG240:AG244" si="556">W240+Y240+AA240+AC240+AE240</f>
        <v>0</v>
      </c>
      <c r="AJ240" s="10"/>
      <c r="AK240" s="10"/>
      <c r="AL240" s="34">
        <v>2017</v>
      </c>
      <c r="AM240" s="10">
        <f t="shared" ref="AM240:AV240" si="557">AM202+AM210+AM218+AM225+AM233</f>
        <v>0</v>
      </c>
      <c r="AN240" s="10">
        <f t="shared" si="557"/>
        <v>0</v>
      </c>
      <c r="AO240" s="10">
        <f t="shared" si="557"/>
        <v>0</v>
      </c>
      <c r="AP240" s="10">
        <f t="shared" si="557"/>
        <v>0</v>
      </c>
      <c r="AQ240" s="10">
        <f t="shared" si="557"/>
        <v>0</v>
      </c>
      <c r="AR240" s="10">
        <f t="shared" si="557"/>
        <v>0</v>
      </c>
      <c r="AS240" s="10">
        <f t="shared" si="557"/>
        <v>0</v>
      </c>
      <c r="AT240" s="10">
        <f t="shared" si="557"/>
        <v>0</v>
      </c>
      <c r="AU240" s="10">
        <f t="shared" si="557"/>
        <v>0</v>
      </c>
      <c r="AV240" s="10">
        <f t="shared" si="557"/>
        <v>0</v>
      </c>
      <c r="AW240" s="10">
        <f t="shared" si="552"/>
        <v>0</v>
      </c>
      <c r="AX240" s="10">
        <f t="shared" si="553"/>
        <v>0</v>
      </c>
      <c r="BA240" s="10"/>
      <c r="BB240" s="10"/>
      <c r="BC240" s="34">
        <v>2017</v>
      </c>
      <c r="BD240" s="52">
        <f t="shared" si="476"/>
        <v>0</v>
      </c>
      <c r="BE240" s="52">
        <f t="shared" si="477"/>
        <v>0</v>
      </c>
      <c r="BF240" s="52">
        <f t="shared" si="478"/>
        <v>0</v>
      </c>
      <c r="BG240" s="52">
        <f t="shared" si="479"/>
        <v>0</v>
      </c>
      <c r="BH240" s="52">
        <f t="shared" si="480"/>
        <v>0</v>
      </c>
      <c r="BI240" s="52">
        <f t="shared" si="481"/>
        <v>0</v>
      </c>
      <c r="BJ240" s="52">
        <f t="shared" si="482"/>
        <v>0</v>
      </c>
      <c r="BK240" s="52">
        <f t="shared" si="483"/>
        <v>0</v>
      </c>
      <c r="BL240" s="52">
        <f t="shared" si="484"/>
        <v>0</v>
      </c>
      <c r="BM240" s="52">
        <f t="shared" si="485"/>
        <v>0</v>
      </c>
      <c r="BN240" s="10">
        <f t="shared" si="486"/>
        <v>0</v>
      </c>
      <c r="BO240" s="10">
        <f t="shared" si="487"/>
        <v>0</v>
      </c>
    </row>
    <row r="241" ht="18.75" spans="2:67">
      <c r="B241" s="10"/>
      <c r="C241" s="10"/>
      <c r="D241" s="34">
        <v>2018</v>
      </c>
      <c r="E241" s="34">
        <v>0</v>
      </c>
      <c r="F241" s="34">
        <v>0</v>
      </c>
      <c r="G241" s="34">
        <v>0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10">
        <v>0</v>
      </c>
      <c r="P241" s="10">
        <v>0</v>
      </c>
      <c r="S241" s="10"/>
      <c r="T241" s="10"/>
      <c r="U241" s="34">
        <v>2018</v>
      </c>
      <c r="V241" s="34">
        <f t="shared" ref="V241:AE241" si="558">V203+V211+V219+V226+V234</f>
        <v>0</v>
      </c>
      <c r="W241" s="34">
        <f t="shared" si="558"/>
        <v>0</v>
      </c>
      <c r="X241" s="34">
        <f t="shared" si="558"/>
        <v>0</v>
      </c>
      <c r="Y241" s="34">
        <f t="shared" si="558"/>
        <v>0</v>
      </c>
      <c r="Z241" s="34">
        <f t="shared" si="558"/>
        <v>0</v>
      </c>
      <c r="AA241" s="34">
        <f t="shared" si="558"/>
        <v>0</v>
      </c>
      <c r="AB241" s="34">
        <f t="shared" si="558"/>
        <v>0</v>
      </c>
      <c r="AC241" s="34">
        <f t="shared" si="558"/>
        <v>0</v>
      </c>
      <c r="AD241" s="34">
        <f t="shared" si="558"/>
        <v>0</v>
      </c>
      <c r="AE241" s="34">
        <f t="shared" si="558"/>
        <v>0</v>
      </c>
      <c r="AF241" s="10">
        <f t="shared" si="555"/>
        <v>0</v>
      </c>
      <c r="AG241" s="10">
        <f t="shared" si="556"/>
        <v>0</v>
      </c>
      <c r="AJ241" s="10"/>
      <c r="AK241" s="10"/>
      <c r="AL241" s="34">
        <v>2018</v>
      </c>
      <c r="AM241" s="10">
        <f t="shared" ref="AM241:AV241" si="559">AM203+AM211+AM219+AM226+AM234</f>
        <v>0</v>
      </c>
      <c r="AN241" s="10">
        <f t="shared" si="559"/>
        <v>0</v>
      </c>
      <c r="AO241" s="10">
        <f t="shared" si="559"/>
        <v>0</v>
      </c>
      <c r="AP241" s="10">
        <f t="shared" si="559"/>
        <v>0</v>
      </c>
      <c r="AQ241" s="10">
        <f t="shared" si="559"/>
        <v>0</v>
      </c>
      <c r="AR241" s="10">
        <f t="shared" si="559"/>
        <v>0</v>
      </c>
      <c r="AS241" s="10">
        <f t="shared" si="559"/>
        <v>0</v>
      </c>
      <c r="AT241" s="10">
        <f t="shared" si="559"/>
        <v>0</v>
      </c>
      <c r="AU241" s="10">
        <f t="shared" si="559"/>
        <v>0</v>
      </c>
      <c r="AV241" s="10">
        <f t="shared" si="559"/>
        <v>0</v>
      </c>
      <c r="AW241" s="10">
        <f t="shared" si="552"/>
        <v>0</v>
      </c>
      <c r="AX241" s="10">
        <f t="shared" si="553"/>
        <v>0</v>
      </c>
      <c r="BA241" s="10"/>
      <c r="BB241" s="10"/>
      <c r="BC241" s="34">
        <v>2018</v>
      </c>
      <c r="BD241" s="52">
        <f t="shared" si="476"/>
        <v>0</v>
      </c>
      <c r="BE241" s="52">
        <f t="shared" si="477"/>
        <v>0</v>
      </c>
      <c r="BF241" s="52">
        <f t="shared" si="478"/>
        <v>0</v>
      </c>
      <c r="BG241" s="52">
        <f t="shared" si="479"/>
        <v>0</v>
      </c>
      <c r="BH241" s="52">
        <f t="shared" si="480"/>
        <v>0</v>
      </c>
      <c r="BI241" s="52">
        <f t="shared" si="481"/>
        <v>0</v>
      </c>
      <c r="BJ241" s="52">
        <f t="shared" si="482"/>
        <v>0</v>
      </c>
      <c r="BK241" s="52">
        <f t="shared" si="483"/>
        <v>0</v>
      </c>
      <c r="BL241" s="52">
        <f t="shared" si="484"/>
        <v>0</v>
      </c>
      <c r="BM241" s="52">
        <f t="shared" si="485"/>
        <v>0</v>
      </c>
      <c r="BN241" s="10">
        <f t="shared" si="486"/>
        <v>0</v>
      </c>
      <c r="BO241" s="10">
        <f t="shared" si="487"/>
        <v>0</v>
      </c>
    </row>
    <row r="242" ht="18.75" spans="2:67">
      <c r="B242" s="10"/>
      <c r="C242" s="10"/>
      <c r="D242" s="34">
        <v>2019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10">
        <v>0</v>
      </c>
      <c r="P242" s="10">
        <v>0</v>
      </c>
      <c r="S242" s="10"/>
      <c r="T242" s="10"/>
      <c r="U242" s="34">
        <v>2019</v>
      </c>
      <c r="V242" s="34">
        <f t="shared" ref="V242:AE242" si="560">V204+V212+V220+V227+V235</f>
        <v>0</v>
      </c>
      <c r="W242" s="34">
        <f t="shared" si="560"/>
        <v>0</v>
      </c>
      <c r="X242" s="34">
        <f t="shared" si="560"/>
        <v>0</v>
      </c>
      <c r="Y242" s="34">
        <f t="shared" si="560"/>
        <v>0</v>
      </c>
      <c r="Z242" s="34">
        <f t="shared" si="560"/>
        <v>0</v>
      </c>
      <c r="AA242" s="34">
        <f t="shared" si="560"/>
        <v>0</v>
      </c>
      <c r="AB242" s="34">
        <f t="shared" si="560"/>
        <v>0</v>
      </c>
      <c r="AC242" s="34">
        <f t="shared" si="560"/>
        <v>0</v>
      </c>
      <c r="AD242" s="34">
        <f t="shared" si="560"/>
        <v>0</v>
      </c>
      <c r="AE242" s="34">
        <f t="shared" si="560"/>
        <v>0</v>
      </c>
      <c r="AF242" s="10">
        <f t="shared" si="555"/>
        <v>0</v>
      </c>
      <c r="AG242" s="10">
        <f t="shared" si="556"/>
        <v>0</v>
      </c>
      <c r="AJ242" s="10"/>
      <c r="AK242" s="10"/>
      <c r="AL242" s="34">
        <v>2019</v>
      </c>
      <c r="AM242" s="10">
        <f t="shared" ref="AM242:AV242" si="561">AM204+AM212+AM220+AM227+AM235</f>
        <v>0</v>
      </c>
      <c r="AN242" s="10">
        <f t="shared" si="561"/>
        <v>0</v>
      </c>
      <c r="AO242" s="10">
        <f t="shared" si="561"/>
        <v>0</v>
      </c>
      <c r="AP242" s="10">
        <f t="shared" si="561"/>
        <v>0</v>
      </c>
      <c r="AQ242" s="10">
        <f t="shared" si="561"/>
        <v>0</v>
      </c>
      <c r="AR242" s="10">
        <f t="shared" si="561"/>
        <v>0</v>
      </c>
      <c r="AS242" s="10">
        <f t="shared" si="561"/>
        <v>0</v>
      </c>
      <c r="AT242" s="10">
        <f t="shared" si="561"/>
        <v>0</v>
      </c>
      <c r="AU242" s="10">
        <f t="shared" si="561"/>
        <v>0</v>
      </c>
      <c r="AV242" s="10">
        <f t="shared" si="561"/>
        <v>0</v>
      </c>
      <c r="AW242" s="10">
        <f t="shared" si="552"/>
        <v>0</v>
      </c>
      <c r="AX242" s="10">
        <f t="shared" si="553"/>
        <v>0</v>
      </c>
      <c r="BA242" s="10"/>
      <c r="BB242" s="10"/>
      <c r="BC242" s="34">
        <v>2019</v>
      </c>
      <c r="BD242" s="52">
        <f t="shared" si="476"/>
        <v>0</v>
      </c>
      <c r="BE242" s="52">
        <f t="shared" si="477"/>
        <v>0</v>
      </c>
      <c r="BF242" s="52">
        <f t="shared" si="478"/>
        <v>0</v>
      </c>
      <c r="BG242" s="52">
        <f t="shared" si="479"/>
        <v>0</v>
      </c>
      <c r="BH242" s="52">
        <f t="shared" si="480"/>
        <v>0</v>
      </c>
      <c r="BI242" s="52">
        <f t="shared" si="481"/>
        <v>0</v>
      </c>
      <c r="BJ242" s="52">
        <f t="shared" si="482"/>
        <v>0</v>
      </c>
      <c r="BK242" s="52">
        <f t="shared" si="483"/>
        <v>0</v>
      </c>
      <c r="BL242" s="52">
        <f t="shared" si="484"/>
        <v>0</v>
      </c>
      <c r="BM242" s="52">
        <f t="shared" si="485"/>
        <v>0</v>
      </c>
      <c r="BN242" s="10">
        <f t="shared" si="486"/>
        <v>0</v>
      </c>
      <c r="BO242" s="10">
        <f t="shared" si="487"/>
        <v>0</v>
      </c>
    </row>
    <row r="243" ht="18.75" spans="2:67">
      <c r="B243" s="10"/>
      <c r="C243" s="10"/>
      <c r="D243" s="34">
        <v>2020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10">
        <v>0</v>
      </c>
      <c r="P243" s="10">
        <v>0</v>
      </c>
      <c r="S243" s="10"/>
      <c r="T243" s="10"/>
      <c r="U243" s="34">
        <v>2020</v>
      </c>
      <c r="V243" s="34">
        <f t="shared" ref="V243:AE243" si="562">V205+V213+V221+V228+V236</f>
        <v>0</v>
      </c>
      <c r="W243" s="34">
        <f t="shared" si="562"/>
        <v>0</v>
      </c>
      <c r="X243" s="34">
        <f t="shared" si="562"/>
        <v>0</v>
      </c>
      <c r="Y243" s="34">
        <f t="shared" si="562"/>
        <v>0</v>
      </c>
      <c r="Z243" s="34">
        <f t="shared" si="562"/>
        <v>0</v>
      </c>
      <c r="AA243" s="34">
        <f t="shared" si="562"/>
        <v>0</v>
      </c>
      <c r="AB243" s="34">
        <f t="shared" si="562"/>
        <v>0</v>
      </c>
      <c r="AC243" s="34">
        <f t="shared" si="562"/>
        <v>0</v>
      </c>
      <c r="AD243" s="34">
        <f t="shared" si="562"/>
        <v>0</v>
      </c>
      <c r="AE243" s="34">
        <f t="shared" si="562"/>
        <v>0</v>
      </c>
      <c r="AF243" s="10">
        <f t="shared" si="555"/>
        <v>0</v>
      </c>
      <c r="AG243" s="10">
        <f t="shared" si="556"/>
        <v>0</v>
      </c>
      <c r="AJ243" s="10"/>
      <c r="AK243" s="10"/>
      <c r="AL243" s="34">
        <v>2020</v>
      </c>
      <c r="AM243" s="10">
        <f t="shared" ref="AM243:AV243" si="563">AM205+AM213+AM221+AM228+AM236</f>
        <v>0</v>
      </c>
      <c r="AN243" s="10">
        <f t="shared" si="563"/>
        <v>0</v>
      </c>
      <c r="AO243" s="10">
        <f t="shared" si="563"/>
        <v>0</v>
      </c>
      <c r="AP243" s="10">
        <f t="shared" si="563"/>
        <v>0</v>
      </c>
      <c r="AQ243" s="10">
        <f t="shared" si="563"/>
        <v>0</v>
      </c>
      <c r="AR243" s="10">
        <f t="shared" si="563"/>
        <v>0</v>
      </c>
      <c r="AS243" s="10">
        <f t="shared" si="563"/>
        <v>0</v>
      </c>
      <c r="AT243" s="10">
        <f t="shared" si="563"/>
        <v>0</v>
      </c>
      <c r="AU243" s="10">
        <f t="shared" si="563"/>
        <v>0</v>
      </c>
      <c r="AV243" s="10">
        <f t="shared" si="563"/>
        <v>0</v>
      </c>
      <c r="AW243" s="10">
        <f t="shared" si="552"/>
        <v>0</v>
      </c>
      <c r="AX243" s="10">
        <f t="shared" si="553"/>
        <v>0</v>
      </c>
      <c r="BA243" s="10"/>
      <c r="BB243" s="10"/>
      <c r="BC243" s="34">
        <v>2020</v>
      </c>
      <c r="BD243" s="52">
        <f t="shared" si="476"/>
        <v>0</v>
      </c>
      <c r="BE243" s="52">
        <f t="shared" si="477"/>
        <v>0</v>
      </c>
      <c r="BF243" s="52">
        <f t="shared" si="478"/>
        <v>0</v>
      </c>
      <c r="BG243" s="52">
        <f t="shared" si="479"/>
        <v>0</v>
      </c>
      <c r="BH243" s="52">
        <f t="shared" si="480"/>
        <v>0</v>
      </c>
      <c r="BI243" s="52">
        <f t="shared" si="481"/>
        <v>0</v>
      </c>
      <c r="BJ243" s="52">
        <f t="shared" si="482"/>
        <v>0</v>
      </c>
      <c r="BK243" s="52">
        <f t="shared" si="483"/>
        <v>0</v>
      </c>
      <c r="BL243" s="52">
        <f t="shared" si="484"/>
        <v>0</v>
      </c>
      <c r="BM243" s="52">
        <f t="shared" si="485"/>
        <v>0</v>
      </c>
      <c r="BN243" s="10">
        <f t="shared" si="486"/>
        <v>0</v>
      </c>
      <c r="BO243" s="10">
        <f t="shared" si="487"/>
        <v>0</v>
      </c>
    </row>
    <row r="244" ht="18.75" spans="2:67">
      <c r="B244" s="10"/>
      <c r="C244" s="10"/>
      <c r="D244" s="34">
        <v>2021</v>
      </c>
      <c r="E244" s="34">
        <v>1</v>
      </c>
      <c r="F244" s="34">
        <v>1464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10">
        <v>1</v>
      </c>
      <c r="P244" s="10">
        <v>1464</v>
      </c>
      <c r="S244" s="10"/>
      <c r="T244" s="10"/>
      <c r="U244" s="34">
        <v>2021</v>
      </c>
      <c r="V244" s="34">
        <f t="shared" ref="V244:AE244" si="564">V206+V214+V222+V229+V237</f>
        <v>0</v>
      </c>
      <c r="W244" s="34">
        <f t="shared" si="564"/>
        <v>0</v>
      </c>
      <c r="X244" s="34">
        <f t="shared" si="564"/>
        <v>0</v>
      </c>
      <c r="Y244" s="34">
        <f t="shared" si="564"/>
        <v>0</v>
      </c>
      <c r="Z244" s="34">
        <f t="shared" si="564"/>
        <v>0</v>
      </c>
      <c r="AA244" s="34">
        <f t="shared" si="564"/>
        <v>0</v>
      </c>
      <c r="AB244" s="34">
        <f t="shared" si="564"/>
        <v>0</v>
      </c>
      <c r="AC244" s="34">
        <f t="shared" si="564"/>
        <v>0</v>
      </c>
      <c r="AD244" s="34">
        <f t="shared" si="564"/>
        <v>0</v>
      </c>
      <c r="AE244" s="34">
        <f t="shared" si="564"/>
        <v>0</v>
      </c>
      <c r="AF244" s="10">
        <f t="shared" si="555"/>
        <v>0</v>
      </c>
      <c r="AG244" s="10">
        <f t="shared" si="556"/>
        <v>0</v>
      </c>
      <c r="AJ244" s="10"/>
      <c r="AK244" s="10"/>
      <c r="AL244" s="34">
        <v>2021</v>
      </c>
      <c r="AM244" s="10">
        <f t="shared" ref="AM244:AV244" si="565">AM206+AM214+AM222+AM229+AM237</f>
        <v>0</v>
      </c>
      <c r="AN244" s="10">
        <f t="shared" si="565"/>
        <v>0</v>
      </c>
      <c r="AO244" s="10">
        <f t="shared" si="565"/>
        <v>0</v>
      </c>
      <c r="AP244" s="10">
        <f t="shared" si="565"/>
        <v>0</v>
      </c>
      <c r="AQ244" s="10">
        <f t="shared" si="565"/>
        <v>0</v>
      </c>
      <c r="AR244" s="10">
        <f t="shared" si="565"/>
        <v>0</v>
      </c>
      <c r="AS244" s="10">
        <f t="shared" si="565"/>
        <v>0</v>
      </c>
      <c r="AT244" s="10">
        <f t="shared" si="565"/>
        <v>0</v>
      </c>
      <c r="AU244" s="10">
        <f t="shared" si="565"/>
        <v>0</v>
      </c>
      <c r="AV244" s="10">
        <f t="shared" si="565"/>
        <v>0</v>
      </c>
      <c r="AW244" s="10">
        <f t="shared" ref="AW244" si="566">AM244+AO244+AQ244+AS244+AU244</f>
        <v>0</v>
      </c>
      <c r="AX244" s="10">
        <f t="shared" ref="AX244" si="567">AN244+AP244+AR244+AT244+AV244</f>
        <v>0</v>
      </c>
      <c r="BA244" s="10"/>
      <c r="BB244" s="10"/>
      <c r="BC244" s="34">
        <v>2021</v>
      </c>
      <c r="BD244" s="52">
        <f t="shared" si="476"/>
        <v>1</v>
      </c>
      <c r="BE244" s="52">
        <f t="shared" si="477"/>
        <v>1464</v>
      </c>
      <c r="BF244" s="52">
        <f t="shared" si="478"/>
        <v>0</v>
      </c>
      <c r="BG244" s="52">
        <f t="shared" si="479"/>
        <v>0</v>
      </c>
      <c r="BH244" s="52">
        <f t="shared" si="480"/>
        <v>0</v>
      </c>
      <c r="BI244" s="52">
        <f t="shared" si="481"/>
        <v>0</v>
      </c>
      <c r="BJ244" s="52">
        <f t="shared" si="482"/>
        <v>0</v>
      </c>
      <c r="BK244" s="52">
        <f t="shared" si="483"/>
        <v>0</v>
      </c>
      <c r="BL244" s="52">
        <f t="shared" si="484"/>
        <v>0</v>
      </c>
      <c r="BM244" s="52">
        <f t="shared" si="485"/>
        <v>0</v>
      </c>
      <c r="BN244" s="10">
        <f t="shared" si="486"/>
        <v>1</v>
      </c>
      <c r="BO244" s="10">
        <f t="shared" si="487"/>
        <v>1464</v>
      </c>
    </row>
    <row r="245" ht="18.75" spans="2:67">
      <c r="B245" s="48"/>
      <c r="C245" s="60"/>
      <c r="D245" s="53"/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10">
        <v>0</v>
      </c>
      <c r="P245" s="10">
        <v>0</v>
      </c>
      <c r="S245" s="48"/>
      <c r="T245" s="60"/>
      <c r="U245" s="53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10"/>
      <c r="AG245" s="10"/>
      <c r="AJ245" s="48"/>
      <c r="AK245" s="60"/>
      <c r="AL245" s="53"/>
      <c r="AM245" s="10">
        <f>AM230</f>
        <v>0</v>
      </c>
      <c r="AN245" s="10">
        <f t="shared" ref="AN245:AX245" si="568">AN230</f>
        <v>0</v>
      </c>
      <c r="AO245" s="10">
        <f t="shared" si="568"/>
        <v>0</v>
      </c>
      <c r="AP245" s="10">
        <f t="shared" si="568"/>
        <v>0</v>
      </c>
      <c r="AQ245" s="10">
        <f t="shared" si="568"/>
        <v>0</v>
      </c>
      <c r="AR245" s="10">
        <f t="shared" si="568"/>
        <v>0</v>
      </c>
      <c r="AS245" s="10">
        <f t="shared" si="568"/>
        <v>0</v>
      </c>
      <c r="AT245" s="10">
        <f t="shared" si="568"/>
        <v>0</v>
      </c>
      <c r="AU245" s="10">
        <f t="shared" si="568"/>
        <v>0</v>
      </c>
      <c r="AV245" s="10">
        <f t="shared" si="568"/>
        <v>0</v>
      </c>
      <c r="AW245" s="10">
        <f t="shared" si="568"/>
        <v>0</v>
      </c>
      <c r="AX245" s="10">
        <f t="shared" si="568"/>
        <v>0</v>
      </c>
      <c r="BA245" s="48"/>
      <c r="BB245" s="60"/>
      <c r="BC245" s="34">
        <v>2022</v>
      </c>
      <c r="BD245" s="52">
        <f t="shared" si="476"/>
        <v>0</v>
      </c>
      <c r="BE245" s="52">
        <f t="shared" si="477"/>
        <v>0</v>
      </c>
      <c r="BF245" s="52">
        <f t="shared" si="478"/>
        <v>0</v>
      </c>
      <c r="BG245" s="52">
        <f t="shared" si="479"/>
        <v>0</v>
      </c>
      <c r="BH245" s="52">
        <f t="shared" si="480"/>
        <v>0</v>
      </c>
      <c r="BI245" s="52">
        <f t="shared" si="481"/>
        <v>0</v>
      </c>
      <c r="BJ245" s="52">
        <f t="shared" si="482"/>
        <v>0</v>
      </c>
      <c r="BK245" s="52">
        <f t="shared" si="483"/>
        <v>0</v>
      </c>
      <c r="BL245" s="52">
        <f t="shared" si="484"/>
        <v>0</v>
      </c>
      <c r="BM245" s="52">
        <f t="shared" si="485"/>
        <v>0</v>
      </c>
      <c r="BN245" s="10">
        <f t="shared" si="486"/>
        <v>0</v>
      </c>
      <c r="BO245" s="10">
        <f t="shared" si="487"/>
        <v>0</v>
      </c>
    </row>
    <row r="246" customHeight="1" spans="2:67">
      <c r="B246" s="56" t="s">
        <v>61</v>
      </c>
      <c r="C246" s="57"/>
      <c r="D246" s="58"/>
      <c r="E246" s="59">
        <v>1</v>
      </c>
      <c r="F246" s="59">
        <v>1464</v>
      </c>
      <c r="G246" s="59">
        <v>0</v>
      </c>
      <c r="H246" s="59">
        <v>0</v>
      </c>
      <c r="I246" s="59">
        <v>0</v>
      </c>
      <c r="J246" s="59">
        <v>0</v>
      </c>
      <c r="K246" s="59">
        <v>0</v>
      </c>
      <c r="L246" s="59">
        <v>0</v>
      </c>
      <c r="M246" s="59">
        <v>0</v>
      </c>
      <c r="N246" s="59">
        <v>0</v>
      </c>
      <c r="O246" s="59">
        <v>1</v>
      </c>
      <c r="P246" s="59">
        <v>1464</v>
      </c>
      <c r="S246" s="56" t="s">
        <v>61</v>
      </c>
      <c r="T246" s="57"/>
      <c r="U246" s="58"/>
      <c r="V246" s="59">
        <f>SUM(V239:V244)</f>
        <v>0</v>
      </c>
      <c r="W246" s="59">
        <f t="shared" ref="W246" si="569">SUM(W239:W244)</f>
        <v>0</v>
      </c>
      <c r="X246" s="59">
        <f t="shared" ref="X246" si="570">SUM(X239:X244)</f>
        <v>0</v>
      </c>
      <c r="Y246" s="59">
        <f t="shared" ref="Y246" si="571">SUM(Y239:Y244)</f>
        <v>0</v>
      </c>
      <c r="Z246" s="59">
        <f t="shared" ref="Z246" si="572">SUM(Z239:Z244)</f>
        <v>0</v>
      </c>
      <c r="AA246" s="59">
        <f t="shared" ref="AA246" si="573">SUM(AA239:AA244)</f>
        <v>0</v>
      </c>
      <c r="AB246" s="59">
        <f t="shared" ref="AB246" si="574">SUM(AB239:AB244)</f>
        <v>0</v>
      </c>
      <c r="AC246" s="59">
        <f t="shared" ref="AC246" si="575">SUM(AC239:AC244)</f>
        <v>0</v>
      </c>
      <c r="AD246" s="59">
        <f t="shared" ref="AD246" si="576">SUM(AD239:AD244)</f>
        <v>0</v>
      </c>
      <c r="AE246" s="59">
        <f t="shared" ref="AE246" si="577">SUM(AE239:AE244)</f>
        <v>0</v>
      </c>
      <c r="AF246" s="59">
        <f t="shared" ref="AF246" si="578">SUM(AF239:AF244)</f>
        <v>0</v>
      </c>
      <c r="AG246" s="59">
        <f t="shared" ref="AG246" si="579">SUM(AG239:AG244)</f>
        <v>0</v>
      </c>
      <c r="AJ246" s="56" t="s">
        <v>61</v>
      </c>
      <c r="AK246" s="57"/>
      <c r="AL246" s="58"/>
      <c r="AM246" s="61">
        <f>SUM(AM239:AM245)</f>
        <v>0</v>
      </c>
      <c r="AN246" s="61">
        <f t="shared" ref="AN246:AX246" si="580">SUM(AN239:AN245)</f>
        <v>0</v>
      </c>
      <c r="AO246" s="61">
        <f t="shared" si="580"/>
        <v>0</v>
      </c>
      <c r="AP246" s="61">
        <f t="shared" si="580"/>
        <v>0</v>
      </c>
      <c r="AQ246" s="61">
        <f t="shared" si="580"/>
        <v>0</v>
      </c>
      <c r="AR246" s="61">
        <f t="shared" si="580"/>
        <v>0</v>
      </c>
      <c r="AS246" s="61">
        <f t="shared" si="580"/>
        <v>0</v>
      </c>
      <c r="AT246" s="61">
        <f t="shared" si="580"/>
        <v>0</v>
      </c>
      <c r="AU246" s="61">
        <f t="shared" si="580"/>
        <v>0</v>
      </c>
      <c r="AV246" s="61">
        <f t="shared" si="580"/>
        <v>0</v>
      </c>
      <c r="AW246" s="61">
        <f t="shared" si="580"/>
        <v>0</v>
      </c>
      <c r="AX246" s="61">
        <f t="shared" si="580"/>
        <v>0</v>
      </c>
      <c r="BA246" s="56" t="s">
        <v>61</v>
      </c>
      <c r="BB246" s="57"/>
      <c r="BC246" s="58"/>
      <c r="BD246" s="52">
        <f t="shared" si="476"/>
        <v>1</v>
      </c>
      <c r="BE246" s="52">
        <f t="shared" si="477"/>
        <v>1464</v>
      </c>
      <c r="BF246" s="52">
        <f t="shared" si="478"/>
        <v>0</v>
      </c>
      <c r="BG246" s="52">
        <f t="shared" si="479"/>
        <v>0</v>
      </c>
      <c r="BH246" s="52">
        <f t="shared" si="480"/>
        <v>0</v>
      </c>
      <c r="BI246" s="52">
        <f t="shared" si="481"/>
        <v>0</v>
      </c>
      <c r="BJ246" s="52">
        <f t="shared" si="482"/>
        <v>0</v>
      </c>
      <c r="BK246" s="52">
        <f t="shared" si="483"/>
        <v>0</v>
      </c>
      <c r="BL246" s="52">
        <f t="shared" si="484"/>
        <v>0</v>
      </c>
      <c r="BM246" s="52">
        <f t="shared" si="485"/>
        <v>0</v>
      </c>
      <c r="BN246" s="10">
        <f t="shared" si="486"/>
        <v>1</v>
      </c>
      <c r="BO246" s="10">
        <f t="shared" si="487"/>
        <v>1464</v>
      </c>
    </row>
    <row r="247" ht="18.75" spans="2:67">
      <c r="B247" s="77"/>
      <c r="C247" s="78"/>
      <c r="D247" s="21"/>
      <c r="E247" s="22"/>
      <c r="F247" s="22"/>
      <c r="G247" s="22"/>
      <c r="H247" s="22"/>
      <c r="I247" s="81"/>
      <c r="J247" s="82"/>
      <c r="K247" s="81"/>
      <c r="L247" s="82"/>
      <c r="M247" s="81"/>
      <c r="N247" s="82"/>
      <c r="O247" s="22"/>
      <c r="P247" s="22"/>
      <c r="S247" s="77"/>
      <c r="T247" s="78"/>
      <c r="U247" s="21"/>
      <c r="V247" s="22"/>
      <c r="W247" s="22"/>
      <c r="X247" s="22"/>
      <c r="Y247" s="22"/>
      <c r="Z247" s="81"/>
      <c r="AA247" s="82"/>
      <c r="AB247" s="81"/>
      <c r="AC247" s="82"/>
      <c r="AD247" s="81"/>
      <c r="AE247" s="82"/>
      <c r="AF247" s="22"/>
      <c r="AG247" s="22"/>
      <c r="AJ247" s="77"/>
      <c r="AK247" s="78"/>
      <c r="AL247" s="21"/>
      <c r="AM247" s="22"/>
      <c r="AN247" s="22"/>
      <c r="AO247" s="22"/>
      <c r="AP247" s="22"/>
      <c r="AQ247" s="81"/>
      <c r="AR247" s="82"/>
      <c r="AS247" s="81"/>
      <c r="AT247" s="82"/>
      <c r="AU247" s="81"/>
      <c r="AV247" s="82"/>
      <c r="AW247" s="22"/>
      <c r="AX247" s="22"/>
      <c r="BA247" s="77"/>
      <c r="BB247" s="78"/>
      <c r="BC247" s="21"/>
      <c r="BD247" s="22"/>
      <c r="BE247" s="22"/>
      <c r="BF247" s="22"/>
      <c r="BG247" s="22"/>
      <c r="BH247" s="81"/>
      <c r="BI247" s="82"/>
      <c r="BJ247" s="81"/>
      <c r="BK247" s="82"/>
      <c r="BL247" s="81"/>
      <c r="BM247" s="82"/>
      <c r="BN247" s="22"/>
      <c r="BO247" s="22"/>
    </row>
    <row r="248" ht="18.75" spans="2:67">
      <c r="B248" s="79"/>
      <c r="C248" s="79"/>
      <c r="D248" s="79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S248" s="79"/>
      <c r="T248" s="79"/>
      <c r="U248" s="79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J248" s="79"/>
      <c r="AK248" s="79"/>
      <c r="AL248" s="79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BA248" s="79"/>
      <c r="BB248" s="79"/>
      <c r="BC248" s="79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</row>
    <row r="249" ht="21" spans="2:67">
      <c r="B249" s="452" t="s">
        <v>1030</v>
      </c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S249" s="452" t="s">
        <v>1030</v>
      </c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J249" s="452" t="s">
        <v>1030</v>
      </c>
      <c r="AK249" s="76"/>
      <c r="AL249" s="76"/>
      <c r="AM249" s="76"/>
      <c r="AN249" s="76"/>
      <c r="AO249" s="76"/>
      <c r="AP249" s="76"/>
      <c r="AQ249" s="76"/>
      <c r="AR249" s="76"/>
      <c r="AS249" s="76"/>
      <c r="AT249" s="76"/>
      <c r="AU249" s="76"/>
      <c r="AV249" s="76"/>
      <c r="AW249" s="76"/>
      <c r="AX249" s="76"/>
      <c r="BA249" s="452" t="s">
        <v>1030</v>
      </c>
      <c r="BB249" s="76"/>
      <c r="BC249" s="76"/>
      <c r="BD249" s="76"/>
      <c r="BE249" s="76"/>
      <c r="BF249" s="76"/>
      <c r="BG249" s="76"/>
      <c r="BH249" s="76"/>
      <c r="BI249" s="76"/>
      <c r="BJ249" s="76"/>
      <c r="BK249" s="76"/>
      <c r="BL249" s="76"/>
      <c r="BM249" s="76"/>
      <c r="BN249" s="76"/>
      <c r="BO249" s="76"/>
    </row>
    <row r="250" s="43" customFormat="1" ht="18.75" spans="2:67">
      <c r="B250" s="59" t="s">
        <v>391</v>
      </c>
      <c r="C250" s="59"/>
      <c r="D250" s="9"/>
      <c r="E250" s="34" t="s">
        <v>9</v>
      </c>
      <c r="F250" s="34"/>
      <c r="G250" s="50" t="s">
        <v>1023</v>
      </c>
      <c r="H250" s="51"/>
      <c r="I250" s="54" t="s">
        <v>23</v>
      </c>
      <c r="J250" s="75"/>
      <c r="K250" s="54" t="s">
        <v>30</v>
      </c>
      <c r="L250" s="75"/>
      <c r="M250" s="54" t="s">
        <v>35</v>
      </c>
      <c r="N250" s="75"/>
      <c r="O250" s="9" t="s">
        <v>61</v>
      </c>
      <c r="P250" s="9"/>
      <c r="S250" s="56" t="s">
        <v>391</v>
      </c>
      <c r="T250" s="58"/>
      <c r="U250" s="9"/>
      <c r="V250" s="34" t="s">
        <v>9</v>
      </c>
      <c r="W250" s="34"/>
      <c r="X250" s="50" t="s">
        <v>1023</v>
      </c>
      <c r="Y250" s="51"/>
      <c r="Z250" s="54" t="s">
        <v>23</v>
      </c>
      <c r="AA250" s="75"/>
      <c r="AB250" s="54" t="s">
        <v>30</v>
      </c>
      <c r="AC250" s="75"/>
      <c r="AD250" s="54" t="s">
        <v>35</v>
      </c>
      <c r="AE250" s="75"/>
      <c r="AF250" s="9" t="s">
        <v>61</v>
      </c>
      <c r="AG250" s="9"/>
      <c r="AJ250" s="56" t="s">
        <v>391</v>
      </c>
      <c r="AK250" s="58"/>
      <c r="AL250" s="9"/>
      <c r="AM250" s="34" t="s">
        <v>9</v>
      </c>
      <c r="AN250" s="34"/>
      <c r="AO250" s="50" t="s">
        <v>1023</v>
      </c>
      <c r="AP250" s="51"/>
      <c r="AQ250" s="54" t="s">
        <v>23</v>
      </c>
      <c r="AR250" s="75"/>
      <c r="AS250" s="54" t="s">
        <v>30</v>
      </c>
      <c r="AT250" s="75"/>
      <c r="AU250" s="54" t="s">
        <v>35</v>
      </c>
      <c r="AV250" s="75"/>
      <c r="AW250" s="9" t="s">
        <v>61</v>
      </c>
      <c r="AX250" s="9"/>
      <c r="BA250" s="56" t="s">
        <v>391</v>
      </c>
      <c r="BB250" s="58"/>
      <c r="BC250" s="9"/>
      <c r="BD250" s="34" t="s">
        <v>9</v>
      </c>
      <c r="BE250" s="34"/>
      <c r="BF250" s="50" t="s">
        <v>1023</v>
      </c>
      <c r="BG250" s="51"/>
      <c r="BH250" s="54" t="s">
        <v>23</v>
      </c>
      <c r="BI250" s="75"/>
      <c r="BJ250" s="54" t="s">
        <v>30</v>
      </c>
      <c r="BK250" s="75"/>
      <c r="BL250" s="54" t="s">
        <v>35</v>
      </c>
      <c r="BM250" s="75"/>
      <c r="BN250" s="9" t="s">
        <v>61</v>
      </c>
      <c r="BO250" s="9"/>
    </row>
    <row r="251" ht="18.75" spans="2:67">
      <c r="B251" s="52">
        <v>1</v>
      </c>
      <c r="C251" s="34" t="s">
        <v>638</v>
      </c>
      <c r="D251" s="34">
        <v>2016</v>
      </c>
      <c r="E251" s="13">
        <v>0</v>
      </c>
      <c r="F251" s="16">
        <v>0</v>
      </c>
      <c r="G251" s="13">
        <v>0</v>
      </c>
      <c r="H251" s="16">
        <v>0</v>
      </c>
      <c r="I251" s="13">
        <v>0</v>
      </c>
      <c r="J251" s="16">
        <v>0</v>
      </c>
      <c r="K251" s="13">
        <v>0</v>
      </c>
      <c r="L251" s="16">
        <v>0</v>
      </c>
      <c r="M251" s="16">
        <v>0</v>
      </c>
      <c r="N251" s="16">
        <v>0</v>
      </c>
      <c r="O251" s="10">
        <v>0</v>
      </c>
      <c r="P251" s="10">
        <v>0</v>
      </c>
      <c r="S251" s="52">
        <v>1</v>
      </c>
      <c r="T251" s="34" t="s">
        <v>638</v>
      </c>
      <c r="U251" s="34">
        <v>2016</v>
      </c>
      <c r="V251" s="34"/>
      <c r="W251" s="34"/>
      <c r="X251" s="52"/>
      <c r="Y251" s="34"/>
      <c r="Z251" s="52"/>
      <c r="AA251" s="34"/>
      <c r="AB251" s="52"/>
      <c r="AC251" s="34"/>
      <c r="AD251" s="34"/>
      <c r="AE251" s="52"/>
      <c r="AF251" s="22">
        <f t="shared" ref="AF251:AF291" si="581">V251+X251+Z251+AB251+AD251</f>
        <v>0</v>
      </c>
      <c r="AG251" s="22">
        <f t="shared" ref="AG251:AG291" si="582">W251+Y251+AA251+AC251+AE251</f>
        <v>0</v>
      </c>
      <c r="AJ251" s="52">
        <v>1</v>
      </c>
      <c r="AK251" s="34" t="s">
        <v>638</v>
      </c>
      <c r="AL251" s="34">
        <v>2016</v>
      </c>
      <c r="AM251" s="52">
        <v>0</v>
      </c>
      <c r="AN251" s="34">
        <v>0</v>
      </c>
      <c r="AO251" s="52">
        <v>0</v>
      </c>
      <c r="AP251" s="34">
        <v>0</v>
      </c>
      <c r="AQ251" s="52">
        <v>0</v>
      </c>
      <c r="AR251" s="34">
        <v>0</v>
      </c>
      <c r="AS251" s="52">
        <v>0</v>
      </c>
      <c r="AT251" s="34">
        <v>0</v>
      </c>
      <c r="AU251" s="52">
        <v>0</v>
      </c>
      <c r="AV251" s="34">
        <v>0</v>
      </c>
      <c r="AW251" s="10">
        <f t="shared" ref="AW251:AW258" si="583">AM251+AO251+AQ251+AS251+AU251</f>
        <v>0</v>
      </c>
      <c r="AX251" s="10">
        <f t="shared" ref="AX251:AX258" si="584">AN251+AP251+AR251+AT251+AV251</f>
        <v>0</v>
      </c>
      <c r="BA251" s="52">
        <v>1</v>
      </c>
      <c r="BB251" s="34" t="s">
        <v>638</v>
      </c>
      <c r="BC251" s="34">
        <v>2016</v>
      </c>
      <c r="BD251" s="52">
        <f t="shared" ref="BD251:BD298" si="585">E251+V251-AM251</f>
        <v>0</v>
      </c>
      <c r="BE251" s="52">
        <f t="shared" ref="BE251:BE298" si="586">F251+W251-AN251</f>
        <v>0</v>
      </c>
      <c r="BF251" s="52">
        <f t="shared" ref="BF251:BF298" si="587">G251+X251-AO251</f>
        <v>0</v>
      </c>
      <c r="BG251" s="52">
        <f t="shared" ref="BG251:BG298" si="588">H251+Y251-AP251</f>
        <v>0</v>
      </c>
      <c r="BH251" s="52">
        <f t="shared" ref="BH251:BH298" si="589">I251+Z251-AQ251</f>
        <v>0</v>
      </c>
      <c r="BI251" s="52">
        <f t="shared" ref="BI251:BI298" si="590">J251+AA251-AR251</f>
        <v>0</v>
      </c>
      <c r="BJ251" s="52">
        <f t="shared" ref="BJ251:BJ298" si="591">K251+AB251-AS251</f>
        <v>0</v>
      </c>
      <c r="BK251" s="52">
        <f t="shared" ref="BK251:BK298" si="592">L251+AC251-AT251</f>
        <v>0</v>
      </c>
      <c r="BL251" s="52">
        <f t="shared" ref="BL251:BL298" si="593">M251+AD251-AU251</f>
        <v>0</v>
      </c>
      <c r="BM251" s="52">
        <f t="shared" ref="BM251:BM298" si="594">N251+AE251-AV251</f>
        <v>0</v>
      </c>
      <c r="BN251" s="10">
        <f t="shared" ref="BN251:BN298" si="595">BD251+BF251+BH251+BJ251+BL251</f>
        <v>0</v>
      </c>
      <c r="BO251" s="10">
        <f t="shared" ref="BO251:BO298" si="596">BE251+BG251+BI251+BK251+BM251</f>
        <v>0</v>
      </c>
    </row>
    <row r="252" ht="18.75" spans="2:67">
      <c r="B252" s="52"/>
      <c r="C252" s="34"/>
      <c r="D252" s="34">
        <v>2017</v>
      </c>
      <c r="E252" s="13">
        <v>0</v>
      </c>
      <c r="F252" s="16">
        <v>0</v>
      </c>
      <c r="G252" s="13">
        <v>0</v>
      </c>
      <c r="H252" s="16">
        <v>0</v>
      </c>
      <c r="I252" s="13">
        <v>0</v>
      </c>
      <c r="J252" s="16">
        <v>0</v>
      </c>
      <c r="K252" s="13">
        <v>0</v>
      </c>
      <c r="L252" s="16">
        <v>0</v>
      </c>
      <c r="M252" s="16">
        <v>0</v>
      </c>
      <c r="N252" s="16">
        <v>0</v>
      </c>
      <c r="O252" s="10">
        <v>0</v>
      </c>
      <c r="P252" s="10">
        <v>0</v>
      </c>
      <c r="S252" s="52"/>
      <c r="T252" s="34"/>
      <c r="U252" s="34">
        <v>2017</v>
      </c>
      <c r="V252" s="34"/>
      <c r="W252" s="34"/>
      <c r="X252" s="52"/>
      <c r="Y252" s="34"/>
      <c r="Z252" s="52"/>
      <c r="AA252" s="34"/>
      <c r="AB252" s="52"/>
      <c r="AC252" s="34"/>
      <c r="AD252" s="34"/>
      <c r="AE252" s="52"/>
      <c r="AF252" s="22">
        <f t="shared" si="581"/>
        <v>0</v>
      </c>
      <c r="AG252" s="22">
        <f t="shared" si="582"/>
        <v>0</v>
      </c>
      <c r="AJ252" s="52"/>
      <c r="AK252" s="34"/>
      <c r="AL252" s="34">
        <v>2017</v>
      </c>
      <c r="AM252" s="52">
        <v>0</v>
      </c>
      <c r="AN252" s="34">
        <v>0</v>
      </c>
      <c r="AO252" s="52">
        <v>0</v>
      </c>
      <c r="AP252" s="34">
        <v>0</v>
      </c>
      <c r="AQ252" s="52">
        <v>0</v>
      </c>
      <c r="AR252" s="34">
        <v>0</v>
      </c>
      <c r="AS252" s="52">
        <v>0</v>
      </c>
      <c r="AT252" s="34">
        <v>0</v>
      </c>
      <c r="AU252" s="52">
        <v>0</v>
      </c>
      <c r="AV252" s="34">
        <v>0</v>
      </c>
      <c r="AW252" s="10">
        <f t="shared" si="583"/>
        <v>0</v>
      </c>
      <c r="AX252" s="10">
        <f t="shared" si="584"/>
        <v>0</v>
      </c>
      <c r="BA252" s="52"/>
      <c r="BB252" s="34"/>
      <c r="BC252" s="34">
        <v>2017</v>
      </c>
      <c r="BD252" s="52">
        <f t="shared" si="585"/>
        <v>0</v>
      </c>
      <c r="BE252" s="52">
        <f t="shared" si="586"/>
        <v>0</v>
      </c>
      <c r="BF252" s="52">
        <f t="shared" si="587"/>
        <v>0</v>
      </c>
      <c r="BG252" s="52">
        <f t="shared" si="588"/>
        <v>0</v>
      </c>
      <c r="BH252" s="52">
        <f t="shared" si="589"/>
        <v>0</v>
      </c>
      <c r="BI252" s="52">
        <f t="shared" si="590"/>
        <v>0</v>
      </c>
      <c r="BJ252" s="52">
        <f t="shared" si="591"/>
        <v>0</v>
      </c>
      <c r="BK252" s="52">
        <f t="shared" si="592"/>
        <v>0</v>
      </c>
      <c r="BL252" s="52">
        <f t="shared" si="593"/>
        <v>0</v>
      </c>
      <c r="BM252" s="52">
        <f t="shared" si="594"/>
        <v>0</v>
      </c>
      <c r="BN252" s="10">
        <f t="shared" si="595"/>
        <v>0</v>
      </c>
      <c r="BO252" s="10">
        <f t="shared" si="596"/>
        <v>0</v>
      </c>
    </row>
    <row r="253" ht="18.75" spans="2:67">
      <c r="B253" s="52"/>
      <c r="C253" s="34"/>
      <c r="D253" s="34">
        <v>2018</v>
      </c>
      <c r="E253" s="13">
        <v>0</v>
      </c>
      <c r="F253" s="16">
        <v>0</v>
      </c>
      <c r="G253" s="13">
        <v>0</v>
      </c>
      <c r="H253" s="16">
        <v>0</v>
      </c>
      <c r="I253" s="13">
        <v>0</v>
      </c>
      <c r="J253" s="16">
        <v>0</v>
      </c>
      <c r="K253" s="13">
        <v>0</v>
      </c>
      <c r="L253" s="16">
        <v>0</v>
      </c>
      <c r="M253" s="16">
        <v>0</v>
      </c>
      <c r="N253" s="16">
        <v>0</v>
      </c>
      <c r="O253" s="10">
        <v>0</v>
      </c>
      <c r="P253" s="10">
        <v>0</v>
      </c>
      <c r="S253" s="52"/>
      <c r="T253" s="34"/>
      <c r="U253" s="34">
        <v>2018</v>
      </c>
      <c r="V253" s="34"/>
      <c r="W253" s="34"/>
      <c r="X253" s="52"/>
      <c r="Y253" s="34"/>
      <c r="Z253" s="52"/>
      <c r="AA253" s="34"/>
      <c r="AB253" s="52"/>
      <c r="AC253" s="34"/>
      <c r="AD253" s="34"/>
      <c r="AE253" s="52"/>
      <c r="AF253" s="22">
        <f t="shared" si="581"/>
        <v>0</v>
      </c>
      <c r="AG253" s="22">
        <f t="shared" si="582"/>
        <v>0</v>
      </c>
      <c r="AJ253" s="52"/>
      <c r="AK253" s="34"/>
      <c r="AL253" s="34">
        <v>2018</v>
      </c>
      <c r="AM253" s="52">
        <v>0</v>
      </c>
      <c r="AN253" s="34">
        <v>0</v>
      </c>
      <c r="AO253" s="52">
        <v>0</v>
      </c>
      <c r="AP253" s="34">
        <v>0</v>
      </c>
      <c r="AQ253" s="52">
        <v>0</v>
      </c>
      <c r="AR253" s="34">
        <v>0</v>
      </c>
      <c r="AS253" s="52">
        <v>0</v>
      </c>
      <c r="AT253" s="34">
        <v>0</v>
      </c>
      <c r="AU253" s="52">
        <v>0</v>
      </c>
      <c r="AV253" s="34">
        <v>0</v>
      </c>
      <c r="AW253" s="10">
        <f t="shared" si="583"/>
        <v>0</v>
      </c>
      <c r="AX253" s="10">
        <f t="shared" si="584"/>
        <v>0</v>
      </c>
      <c r="BA253" s="52"/>
      <c r="BB253" s="34"/>
      <c r="BC253" s="34">
        <v>2018</v>
      </c>
      <c r="BD253" s="52">
        <f t="shared" si="585"/>
        <v>0</v>
      </c>
      <c r="BE253" s="52">
        <f t="shared" si="586"/>
        <v>0</v>
      </c>
      <c r="BF253" s="52">
        <f t="shared" si="587"/>
        <v>0</v>
      </c>
      <c r="BG253" s="52">
        <f t="shared" si="588"/>
        <v>0</v>
      </c>
      <c r="BH253" s="52">
        <f t="shared" si="589"/>
        <v>0</v>
      </c>
      <c r="BI253" s="52">
        <f t="shared" si="590"/>
        <v>0</v>
      </c>
      <c r="BJ253" s="52">
        <f t="shared" si="591"/>
        <v>0</v>
      </c>
      <c r="BK253" s="52">
        <f t="shared" si="592"/>
        <v>0</v>
      </c>
      <c r="BL253" s="52">
        <f t="shared" si="593"/>
        <v>0</v>
      </c>
      <c r="BM253" s="52">
        <f t="shared" si="594"/>
        <v>0</v>
      </c>
      <c r="BN253" s="10">
        <f t="shared" si="595"/>
        <v>0</v>
      </c>
      <c r="BO253" s="10">
        <f t="shared" si="596"/>
        <v>0</v>
      </c>
    </row>
    <row r="254" ht="18.75" spans="2:67">
      <c r="B254" s="52"/>
      <c r="C254" s="34"/>
      <c r="D254" s="34">
        <v>2019</v>
      </c>
      <c r="E254" s="13">
        <v>0</v>
      </c>
      <c r="F254" s="16">
        <v>0</v>
      </c>
      <c r="G254" s="13">
        <v>0</v>
      </c>
      <c r="H254" s="16">
        <v>0</v>
      </c>
      <c r="I254" s="13">
        <v>0</v>
      </c>
      <c r="J254" s="16">
        <v>0</v>
      </c>
      <c r="K254" s="13">
        <v>0</v>
      </c>
      <c r="L254" s="16">
        <v>0</v>
      </c>
      <c r="M254" s="16">
        <v>0</v>
      </c>
      <c r="N254" s="16">
        <v>0</v>
      </c>
      <c r="O254" s="10">
        <v>0</v>
      </c>
      <c r="P254" s="10">
        <v>0</v>
      </c>
      <c r="S254" s="52"/>
      <c r="T254" s="34"/>
      <c r="U254" s="34">
        <v>2019</v>
      </c>
      <c r="V254" s="13"/>
      <c r="W254" s="16"/>
      <c r="X254" s="13"/>
      <c r="Y254" s="16"/>
      <c r="Z254" s="13"/>
      <c r="AA254" s="16"/>
      <c r="AB254" s="13"/>
      <c r="AC254" s="16"/>
      <c r="AD254" s="16"/>
      <c r="AE254" s="16"/>
      <c r="AF254" s="22">
        <f t="shared" si="581"/>
        <v>0</v>
      </c>
      <c r="AG254" s="22">
        <f t="shared" si="582"/>
        <v>0</v>
      </c>
      <c r="AJ254" s="52"/>
      <c r="AK254" s="34"/>
      <c r="AL254" s="34">
        <v>2019</v>
      </c>
      <c r="AM254" s="52">
        <v>0</v>
      </c>
      <c r="AN254" s="34">
        <v>0</v>
      </c>
      <c r="AO254" s="52">
        <v>0</v>
      </c>
      <c r="AP254" s="34">
        <v>0</v>
      </c>
      <c r="AQ254" s="52">
        <v>0</v>
      </c>
      <c r="AR254" s="34">
        <v>0</v>
      </c>
      <c r="AS254" s="52">
        <v>0</v>
      </c>
      <c r="AT254" s="34">
        <v>0</v>
      </c>
      <c r="AU254" s="52">
        <v>0</v>
      </c>
      <c r="AV254" s="34">
        <v>0</v>
      </c>
      <c r="AW254" s="10">
        <f t="shared" si="583"/>
        <v>0</v>
      </c>
      <c r="AX254" s="10">
        <f t="shared" si="584"/>
        <v>0</v>
      </c>
      <c r="BA254" s="52"/>
      <c r="BB254" s="34"/>
      <c r="BC254" s="34">
        <v>2019</v>
      </c>
      <c r="BD254" s="52">
        <f t="shared" si="585"/>
        <v>0</v>
      </c>
      <c r="BE254" s="52">
        <f t="shared" si="586"/>
        <v>0</v>
      </c>
      <c r="BF254" s="52">
        <f t="shared" si="587"/>
        <v>0</v>
      </c>
      <c r="BG254" s="52">
        <f t="shared" si="588"/>
        <v>0</v>
      </c>
      <c r="BH254" s="52">
        <f t="shared" si="589"/>
        <v>0</v>
      </c>
      <c r="BI254" s="52">
        <f t="shared" si="590"/>
        <v>0</v>
      </c>
      <c r="BJ254" s="52">
        <f t="shared" si="591"/>
        <v>0</v>
      </c>
      <c r="BK254" s="52">
        <f t="shared" si="592"/>
        <v>0</v>
      </c>
      <c r="BL254" s="52">
        <f t="shared" si="593"/>
        <v>0</v>
      </c>
      <c r="BM254" s="52">
        <f t="shared" si="594"/>
        <v>0</v>
      </c>
      <c r="BN254" s="10">
        <f t="shared" si="595"/>
        <v>0</v>
      </c>
      <c r="BO254" s="10">
        <f t="shared" si="596"/>
        <v>0</v>
      </c>
    </row>
    <row r="255" ht="18.75" spans="2:67">
      <c r="B255" s="52"/>
      <c r="C255" s="34"/>
      <c r="D255" s="34">
        <v>2020</v>
      </c>
      <c r="E255" s="52">
        <v>0</v>
      </c>
      <c r="F255" s="34">
        <v>0</v>
      </c>
      <c r="G255" s="52">
        <v>0</v>
      </c>
      <c r="H255" s="34">
        <v>0</v>
      </c>
      <c r="I255" s="52">
        <v>0</v>
      </c>
      <c r="J255" s="34">
        <v>0</v>
      </c>
      <c r="K255" s="52">
        <v>0</v>
      </c>
      <c r="L255" s="34">
        <v>0</v>
      </c>
      <c r="M255" s="34">
        <v>0</v>
      </c>
      <c r="N255" s="34">
        <v>0</v>
      </c>
      <c r="O255" s="10">
        <v>0</v>
      </c>
      <c r="P255" s="10">
        <v>0</v>
      </c>
      <c r="S255" s="52"/>
      <c r="T255" s="34"/>
      <c r="U255" s="34">
        <v>2020</v>
      </c>
      <c r="V255" s="52"/>
      <c r="W255" s="34"/>
      <c r="X255" s="52"/>
      <c r="Y255" s="34"/>
      <c r="Z255" s="52"/>
      <c r="AA255" s="34"/>
      <c r="AB255" s="52"/>
      <c r="AC255" s="34"/>
      <c r="AD255" s="34"/>
      <c r="AE255" s="34"/>
      <c r="AF255" s="10">
        <f t="shared" si="581"/>
        <v>0</v>
      </c>
      <c r="AG255" s="10">
        <f t="shared" si="582"/>
        <v>0</v>
      </c>
      <c r="AJ255" s="52"/>
      <c r="AK255" s="34"/>
      <c r="AL255" s="34">
        <v>2020</v>
      </c>
      <c r="AM255" s="52">
        <v>0</v>
      </c>
      <c r="AN255" s="34">
        <v>0</v>
      </c>
      <c r="AO255" s="52">
        <v>0</v>
      </c>
      <c r="AP255" s="34">
        <v>0</v>
      </c>
      <c r="AQ255" s="52">
        <v>0</v>
      </c>
      <c r="AR255" s="34">
        <v>0</v>
      </c>
      <c r="AS255" s="52">
        <v>0</v>
      </c>
      <c r="AT255" s="34">
        <v>0</v>
      </c>
      <c r="AU255" s="52">
        <v>0</v>
      </c>
      <c r="AV255" s="34">
        <v>0</v>
      </c>
      <c r="AW255" s="10">
        <f t="shared" si="583"/>
        <v>0</v>
      </c>
      <c r="AX255" s="10">
        <f t="shared" si="584"/>
        <v>0</v>
      </c>
      <c r="BA255" s="52"/>
      <c r="BB255" s="34"/>
      <c r="BC255" s="34">
        <v>2020</v>
      </c>
      <c r="BD255" s="52">
        <f t="shared" si="585"/>
        <v>0</v>
      </c>
      <c r="BE255" s="52">
        <f t="shared" si="586"/>
        <v>0</v>
      </c>
      <c r="BF255" s="52">
        <f t="shared" si="587"/>
        <v>0</v>
      </c>
      <c r="BG255" s="52">
        <f t="shared" si="588"/>
        <v>0</v>
      </c>
      <c r="BH255" s="52">
        <f t="shared" si="589"/>
        <v>0</v>
      </c>
      <c r="BI255" s="52">
        <f t="shared" si="590"/>
        <v>0</v>
      </c>
      <c r="BJ255" s="52">
        <f t="shared" si="591"/>
        <v>0</v>
      </c>
      <c r="BK255" s="52">
        <f t="shared" si="592"/>
        <v>0</v>
      </c>
      <c r="BL255" s="52">
        <f t="shared" si="593"/>
        <v>0</v>
      </c>
      <c r="BM255" s="52">
        <f t="shared" si="594"/>
        <v>0</v>
      </c>
      <c r="BN255" s="10">
        <f t="shared" si="595"/>
        <v>0</v>
      </c>
      <c r="BO255" s="10">
        <f t="shared" si="596"/>
        <v>0</v>
      </c>
    </row>
    <row r="256" ht="18.75" spans="2:67">
      <c r="B256" s="52"/>
      <c r="C256" s="34"/>
      <c r="D256" s="34">
        <v>2021</v>
      </c>
      <c r="E256" s="16">
        <v>0</v>
      </c>
      <c r="F256" s="16">
        <v>0</v>
      </c>
      <c r="G256" s="13">
        <v>0</v>
      </c>
      <c r="H256" s="16">
        <v>0</v>
      </c>
      <c r="I256" s="13">
        <v>0</v>
      </c>
      <c r="J256" s="16">
        <v>0</v>
      </c>
      <c r="K256" s="13">
        <v>0</v>
      </c>
      <c r="L256" s="16">
        <v>0</v>
      </c>
      <c r="M256" s="16">
        <v>0</v>
      </c>
      <c r="N256" s="13">
        <v>0</v>
      </c>
      <c r="O256" s="10">
        <v>0</v>
      </c>
      <c r="P256" s="10">
        <v>0</v>
      </c>
      <c r="S256" s="52"/>
      <c r="T256" s="34"/>
      <c r="U256" s="34">
        <v>2021</v>
      </c>
      <c r="V256" s="16"/>
      <c r="W256" s="16"/>
      <c r="X256" s="13"/>
      <c r="Y256" s="16"/>
      <c r="Z256" s="13"/>
      <c r="AA256" s="16"/>
      <c r="AB256" s="13"/>
      <c r="AC256" s="16"/>
      <c r="AD256" s="16"/>
      <c r="AE256" s="13"/>
      <c r="AF256" s="10">
        <f t="shared" si="581"/>
        <v>0</v>
      </c>
      <c r="AG256" s="10">
        <f t="shared" si="582"/>
        <v>0</v>
      </c>
      <c r="AJ256" s="52"/>
      <c r="AK256" s="34"/>
      <c r="AL256" s="34">
        <v>2021</v>
      </c>
      <c r="AM256" s="52">
        <v>0</v>
      </c>
      <c r="AN256" s="34">
        <v>0</v>
      </c>
      <c r="AO256" s="52">
        <v>0</v>
      </c>
      <c r="AP256" s="34">
        <v>0</v>
      </c>
      <c r="AQ256" s="52">
        <v>0</v>
      </c>
      <c r="AR256" s="34">
        <v>0</v>
      </c>
      <c r="AS256" s="52">
        <v>0</v>
      </c>
      <c r="AT256" s="34">
        <v>0</v>
      </c>
      <c r="AU256" s="52">
        <v>0</v>
      </c>
      <c r="AV256" s="34">
        <v>0</v>
      </c>
      <c r="AW256" s="10">
        <f t="shared" si="583"/>
        <v>0</v>
      </c>
      <c r="AX256" s="10">
        <f t="shared" si="584"/>
        <v>0</v>
      </c>
      <c r="BA256" s="52"/>
      <c r="BB256" s="34"/>
      <c r="BC256" s="34">
        <v>2021</v>
      </c>
      <c r="BD256" s="52">
        <f t="shared" si="585"/>
        <v>0</v>
      </c>
      <c r="BE256" s="52">
        <f t="shared" si="586"/>
        <v>0</v>
      </c>
      <c r="BF256" s="52">
        <f t="shared" si="587"/>
        <v>0</v>
      </c>
      <c r="BG256" s="52">
        <f t="shared" si="588"/>
        <v>0</v>
      </c>
      <c r="BH256" s="52">
        <f t="shared" si="589"/>
        <v>0</v>
      </c>
      <c r="BI256" s="52">
        <f t="shared" si="590"/>
        <v>0</v>
      </c>
      <c r="BJ256" s="52">
        <f t="shared" si="591"/>
        <v>0</v>
      </c>
      <c r="BK256" s="52">
        <f t="shared" si="592"/>
        <v>0</v>
      </c>
      <c r="BL256" s="52">
        <f t="shared" si="593"/>
        <v>0</v>
      </c>
      <c r="BM256" s="52">
        <f t="shared" si="594"/>
        <v>0</v>
      </c>
      <c r="BN256" s="10">
        <f t="shared" si="595"/>
        <v>0</v>
      </c>
      <c r="BO256" s="10">
        <f t="shared" si="596"/>
        <v>0</v>
      </c>
    </row>
    <row r="257" ht="18.75" spans="2:67">
      <c r="B257" s="52"/>
      <c r="C257" s="34"/>
      <c r="D257" s="34">
        <v>2022</v>
      </c>
      <c r="E257" s="16">
        <v>0</v>
      </c>
      <c r="F257" s="16">
        <v>0</v>
      </c>
      <c r="G257" s="13">
        <v>0</v>
      </c>
      <c r="H257" s="16">
        <v>0</v>
      </c>
      <c r="I257" s="13">
        <v>0</v>
      </c>
      <c r="J257" s="16">
        <v>0</v>
      </c>
      <c r="K257" s="13">
        <v>0</v>
      </c>
      <c r="L257" s="16">
        <v>0</v>
      </c>
      <c r="M257" s="16">
        <v>0</v>
      </c>
      <c r="N257" s="13">
        <v>0</v>
      </c>
      <c r="O257" s="10">
        <v>0</v>
      </c>
      <c r="P257" s="10">
        <v>0</v>
      </c>
      <c r="S257" s="52"/>
      <c r="T257" s="34"/>
      <c r="U257" s="34">
        <v>2022</v>
      </c>
      <c r="V257" s="16"/>
      <c r="W257" s="16"/>
      <c r="X257" s="13"/>
      <c r="Y257" s="16"/>
      <c r="Z257" s="13"/>
      <c r="AA257" s="16"/>
      <c r="AB257" s="13"/>
      <c r="AC257" s="16"/>
      <c r="AD257" s="16"/>
      <c r="AE257" s="13"/>
      <c r="AF257" s="10">
        <f t="shared" si="581"/>
        <v>0</v>
      </c>
      <c r="AG257" s="10">
        <f t="shared" si="582"/>
        <v>0</v>
      </c>
      <c r="AJ257" s="52"/>
      <c r="AK257" s="34"/>
      <c r="AL257" s="34">
        <v>2022</v>
      </c>
      <c r="AM257" s="52">
        <v>0</v>
      </c>
      <c r="AN257" s="34">
        <v>0</v>
      </c>
      <c r="AO257" s="52">
        <v>0</v>
      </c>
      <c r="AP257" s="34">
        <v>0</v>
      </c>
      <c r="AQ257" s="52">
        <v>0</v>
      </c>
      <c r="AR257" s="34">
        <v>0</v>
      </c>
      <c r="AS257" s="52">
        <v>0</v>
      </c>
      <c r="AT257" s="34">
        <v>0</v>
      </c>
      <c r="AU257" s="52">
        <v>0</v>
      </c>
      <c r="AV257" s="34">
        <v>0</v>
      </c>
      <c r="AW257" s="10">
        <f t="shared" si="583"/>
        <v>0</v>
      </c>
      <c r="AX257" s="10">
        <f t="shared" si="584"/>
        <v>0</v>
      </c>
      <c r="BA257" s="52"/>
      <c r="BB257" s="34"/>
      <c r="BC257" s="34">
        <v>2022</v>
      </c>
      <c r="BD257" s="52">
        <f t="shared" si="585"/>
        <v>0</v>
      </c>
      <c r="BE257" s="52">
        <f t="shared" si="586"/>
        <v>0</v>
      </c>
      <c r="BF257" s="52">
        <f t="shared" si="587"/>
        <v>0</v>
      </c>
      <c r="BG257" s="52">
        <f t="shared" si="588"/>
        <v>0</v>
      </c>
      <c r="BH257" s="52">
        <f t="shared" si="589"/>
        <v>0</v>
      </c>
      <c r="BI257" s="52">
        <f t="shared" si="590"/>
        <v>0</v>
      </c>
      <c r="BJ257" s="52">
        <f t="shared" si="591"/>
        <v>0</v>
      </c>
      <c r="BK257" s="52">
        <f t="shared" si="592"/>
        <v>0</v>
      </c>
      <c r="BL257" s="52">
        <f t="shared" si="593"/>
        <v>0</v>
      </c>
      <c r="BM257" s="52">
        <f t="shared" si="594"/>
        <v>0</v>
      </c>
      <c r="BN257" s="10">
        <f t="shared" si="595"/>
        <v>0</v>
      </c>
      <c r="BO257" s="10">
        <f t="shared" si="596"/>
        <v>0</v>
      </c>
    </row>
    <row r="258" ht="18.75" spans="2:67">
      <c r="B258" s="52"/>
      <c r="C258" s="34"/>
      <c r="D258" s="34">
        <v>2023</v>
      </c>
      <c r="E258" s="16">
        <v>49</v>
      </c>
      <c r="F258" s="16">
        <v>37521</v>
      </c>
      <c r="G258" s="13">
        <v>0</v>
      </c>
      <c r="H258" s="16">
        <v>0</v>
      </c>
      <c r="I258" s="13">
        <v>0</v>
      </c>
      <c r="J258" s="16">
        <v>0</v>
      </c>
      <c r="K258" s="13">
        <v>0</v>
      </c>
      <c r="L258" s="16">
        <v>0</v>
      </c>
      <c r="M258" s="16">
        <v>0</v>
      </c>
      <c r="N258" s="13">
        <v>0</v>
      </c>
      <c r="O258" s="10">
        <v>0</v>
      </c>
      <c r="P258" s="10">
        <v>0</v>
      </c>
      <c r="S258" s="52"/>
      <c r="T258" s="34"/>
      <c r="U258" s="34">
        <v>2023</v>
      </c>
      <c r="V258" s="16"/>
      <c r="W258" s="16"/>
      <c r="X258" s="13"/>
      <c r="Y258" s="16"/>
      <c r="Z258" s="13"/>
      <c r="AA258" s="16"/>
      <c r="AB258" s="13"/>
      <c r="AC258" s="16"/>
      <c r="AD258" s="16"/>
      <c r="AE258" s="13"/>
      <c r="AF258" s="10">
        <f t="shared" si="581"/>
        <v>0</v>
      </c>
      <c r="AG258" s="10">
        <f t="shared" si="582"/>
        <v>0</v>
      </c>
      <c r="AJ258" s="52"/>
      <c r="AK258" s="34"/>
      <c r="AL258" s="34">
        <v>2023</v>
      </c>
      <c r="AM258" s="16">
        <v>19</v>
      </c>
      <c r="AN258" s="16">
        <v>11372</v>
      </c>
      <c r="AO258" s="13">
        <v>0</v>
      </c>
      <c r="AP258" s="16">
        <v>0</v>
      </c>
      <c r="AQ258" s="13">
        <v>0</v>
      </c>
      <c r="AR258" s="16">
        <v>0</v>
      </c>
      <c r="AS258" s="13">
        <v>0</v>
      </c>
      <c r="AT258" s="16">
        <v>0</v>
      </c>
      <c r="AU258" s="16">
        <v>0</v>
      </c>
      <c r="AV258" s="13">
        <v>0</v>
      </c>
      <c r="AW258" s="10">
        <f t="shared" si="583"/>
        <v>19</v>
      </c>
      <c r="AX258" s="10">
        <f t="shared" si="584"/>
        <v>11372</v>
      </c>
      <c r="BA258" s="52"/>
      <c r="BB258" s="34"/>
      <c r="BC258" s="34">
        <v>2023</v>
      </c>
      <c r="BD258" s="52">
        <f t="shared" si="585"/>
        <v>30</v>
      </c>
      <c r="BE258" s="52">
        <f t="shared" si="586"/>
        <v>26149</v>
      </c>
      <c r="BF258" s="52">
        <f t="shared" si="587"/>
        <v>0</v>
      </c>
      <c r="BG258" s="52">
        <f t="shared" si="588"/>
        <v>0</v>
      </c>
      <c r="BH258" s="52">
        <f t="shared" si="589"/>
        <v>0</v>
      </c>
      <c r="BI258" s="52">
        <f t="shared" si="590"/>
        <v>0</v>
      </c>
      <c r="BJ258" s="52">
        <f t="shared" si="591"/>
        <v>0</v>
      </c>
      <c r="BK258" s="52">
        <f t="shared" si="592"/>
        <v>0</v>
      </c>
      <c r="BL258" s="52">
        <f t="shared" si="593"/>
        <v>0</v>
      </c>
      <c r="BM258" s="52">
        <f t="shared" si="594"/>
        <v>0</v>
      </c>
      <c r="BN258" s="10">
        <f t="shared" si="595"/>
        <v>30</v>
      </c>
      <c r="BO258" s="10">
        <f t="shared" si="596"/>
        <v>26149</v>
      </c>
    </row>
    <row r="259" ht="18.75" spans="2:67">
      <c r="B259" s="54"/>
      <c r="C259" s="55"/>
      <c r="D259" s="53"/>
      <c r="E259" s="16"/>
      <c r="F259" s="16"/>
      <c r="G259" s="13"/>
      <c r="H259" s="16"/>
      <c r="I259" s="13"/>
      <c r="J259" s="16"/>
      <c r="K259" s="13"/>
      <c r="L259" s="16"/>
      <c r="M259" s="16"/>
      <c r="N259" s="13"/>
      <c r="O259" s="10"/>
      <c r="P259" s="10"/>
      <c r="S259" s="54"/>
      <c r="T259" s="55"/>
      <c r="U259" s="53"/>
      <c r="V259" s="16"/>
      <c r="W259" s="16"/>
      <c r="X259" s="13"/>
      <c r="Y259" s="16"/>
      <c r="Z259" s="13"/>
      <c r="AA259" s="16"/>
      <c r="AB259" s="13"/>
      <c r="AC259" s="16"/>
      <c r="AD259" s="16"/>
      <c r="AE259" s="13"/>
      <c r="AF259" s="10"/>
      <c r="AG259" s="10"/>
      <c r="AJ259" s="54"/>
      <c r="AK259" s="55"/>
      <c r="AL259" s="53"/>
      <c r="AM259" s="16"/>
      <c r="AN259" s="16"/>
      <c r="AO259" s="13"/>
      <c r="AP259" s="16"/>
      <c r="AQ259" s="13"/>
      <c r="AR259" s="16"/>
      <c r="AS259" s="13"/>
      <c r="AT259" s="16"/>
      <c r="AU259" s="16"/>
      <c r="AV259" s="13"/>
      <c r="AW259" s="10"/>
      <c r="AX259" s="10"/>
      <c r="BA259" s="54"/>
      <c r="BB259" s="55"/>
      <c r="BC259" s="53"/>
      <c r="BD259" s="52">
        <f t="shared" si="585"/>
        <v>0</v>
      </c>
      <c r="BE259" s="52">
        <f t="shared" si="586"/>
        <v>0</v>
      </c>
      <c r="BF259" s="52">
        <f t="shared" si="587"/>
        <v>0</v>
      </c>
      <c r="BG259" s="52">
        <f t="shared" si="588"/>
        <v>0</v>
      </c>
      <c r="BH259" s="52">
        <f t="shared" si="589"/>
        <v>0</v>
      </c>
      <c r="BI259" s="52">
        <f t="shared" si="590"/>
        <v>0</v>
      </c>
      <c r="BJ259" s="52">
        <f t="shared" si="591"/>
        <v>0</v>
      </c>
      <c r="BK259" s="52">
        <f t="shared" si="592"/>
        <v>0</v>
      </c>
      <c r="BL259" s="52">
        <f t="shared" si="593"/>
        <v>0</v>
      </c>
      <c r="BM259" s="52">
        <f t="shared" si="594"/>
        <v>0</v>
      </c>
      <c r="BN259" s="10">
        <f t="shared" si="595"/>
        <v>0</v>
      </c>
      <c r="BO259" s="10">
        <f t="shared" si="596"/>
        <v>0</v>
      </c>
    </row>
    <row r="260" customHeight="1" spans="2:67">
      <c r="B260" s="56" t="s">
        <v>61</v>
      </c>
      <c r="C260" s="57"/>
      <c r="D260" s="58"/>
      <c r="E260" s="59">
        <v>0</v>
      </c>
      <c r="F260" s="59">
        <v>0</v>
      </c>
      <c r="G260" s="59">
        <v>0</v>
      </c>
      <c r="H260" s="59">
        <v>0</v>
      </c>
      <c r="I260" s="59">
        <v>0</v>
      </c>
      <c r="J260" s="59">
        <v>0</v>
      </c>
      <c r="K260" s="59">
        <v>0</v>
      </c>
      <c r="L260" s="59">
        <v>0</v>
      </c>
      <c r="M260" s="59">
        <v>0</v>
      </c>
      <c r="N260" s="59">
        <v>0</v>
      </c>
      <c r="O260" s="59">
        <v>0</v>
      </c>
      <c r="P260" s="59">
        <v>0</v>
      </c>
      <c r="S260" s="56" t="s">
        <v>61</v>
      </c>
      <c r="T260" s="57"/>
      <c r="U260" s="58"/>
      <c r="V260" s="59">
        <f>SUM(V251:V258)</f>
        <v>0</v>
      </c>
      <c r="W260" s="59">
        <f t="shared" ref="W260" si="597">SUM(W251:W258)</f>
        <v>0</v>
      </c>
      <c r="X260" s="59">
        <f t="shared" ref="X260" si="598">SUM(X251:X258)</f>
        <v>0</v>
      </c>
      <c r="Y260" s="59">
        <f t="shared" ref="Y260" si="599">SUM(Y251:Y258)</f>
        <v>0</v>
      </c>
      <c r="Z260" s="59">
        <f t="shared" ref="Z260" si="600">SUM(Z251:Z258)</f>
        <v>0</v>
      </c>
      <c r="AA260" s="59">
        <f t="shared" ref="AA260" si="601">SUM(AA251:AA258)</f>
        <v>0</v>
      </c>
      <c r="AB260" s="59">
        <f t="shared" ref="AB260" si="602">SUM(AB251:AB258)</f>
        <v>0</v>
      </c>
      <c r="AC260" s="59">
        <f t="shared" ref="AC260" si="603">SUM(AC251:AC258)</f>
        <v>0</v>
      </c>
      <c r="AD260" s="59">
        <f t="shared" ref="AD260" si="604">SUM(AD251:AD258)</f>
        <v>0</v>
      </c>
      <c r="AE260" s="59">
        <f t="shared" ref="AE260" si="605">SUM(AE251:AE258)</f>
        <v>0</v>
      </c>
      <c r="AF260" s="59">
        <f t="shared" ref="AF260" si="606">SUM(AF251:AF258)</f>
        <v>0</v>
      </c>
      <c r="AG260" s="59">
        <f t="shared" ref="AG260" si="607">SUM(AG251:AG258)</f>
        <v>0</v>
      </c>
      <c r="AJ260" s="56" t="s">
        <v>61</v>
      </c>
      <c r="AK260" s="57"/>
      <c r="AL260" s="58"/>
      <c r="AM260" s="59">
        <f>SUM(AM251:AM258)</f>
        <v>19</v>
      </c>
      <c r="AN260" s="59">
        <f t="shared" ref="AN260" si="608">SUM(AN251:AN258)</f>
        <v>11372</v>
      </c>
      <c r="AO260" s="59">
        <f t="shared" ref="AO260" si="609">SUM(AO251:AO258)</f>
        <v>0</v>
      </c>
      <c r="AP260" s="59">
        <f t="shared" ref="AP260" si="610">SUM(AP251:AP258)</f>
        <v>0</v>
      </c>
      <c r="AQ260" s="59">
        <f t="shared" ref="AQ260" si="611">SUM(AQ251:AQ258)</f>
        <v>0</v>
      </c>
      <c r="AR260" s="59">
        <f t="shared" ref="AR260" si="612">SUM(AR251:AR258)</f>
        <v>0</v>
      </c>
      <c r="AS260" s="59">
        <f t="shared" ref="AS260" si="613">SUM(AS251:AS258)</f>
        <v>0</v>
      </c>
      <c r="AT260" s="59">
        <f t="shared" ref="AT260" si="614">SUM(AT251:AT258)</f>
        <v>0</v>
      </c>
      <c r="AU260" s="59">
        <f t="shared" ref="AU260" si="615">SUM(AU251:AU258)</f>
        <v>0</v>
      </c>
      <c r="AV260" s="59">
        <f t="shared" ref="AV260" si="616">SUM(AV251:AV258)</f>
        <v>0</v>
      </c>
      <c r="AW260" s="59">
        <f t="shared" ref="AW260" si="617">SUM(AW251:AW258)</f>
        <v>19</v>
      </c>
      <c r="AX260" s="59">
        <f t="shared" ref="AX260" si="618">SUM(AX251:AX258)</f>
        <v>11372</v>
      </c>
      <c r="BA260" s="56" t="s">
        <v>61</v>
      </c>
      <c r="BB260" s="57"/>
      <c r="BC260" s="58"/>
      <c r="BD260" s="52">
        <f t="shared" si="585"/>
        <v>-19</v>
      </c>
      <c r="BE260" s="52">
        <f t="shared" si="586"/>
        <v>-11372</v>
      </c>
      <c r="BF260" s="52">
        <f t="shared" si="587"/>
        <v>0</v>
      </c>
      <c r="BG260" s="52">
        <f t="shared" si="588"/>
        <v>0</v>
      </c>
      <c r="BH260" s="52">
        <f t="shared" si="589"/>
        <v>0</v>
      </c>
      <c r="BI260" s="52">
        <f t="shared" si="590"/>
        <v>0</v>
      </c>
      <c r="BJ260" s="52">
        <f t="shared" si="591"/>
        <v>0</v>
      </c>
      <c r="BK260" s="52">
        <f t="shared" si="592"/>
        <v>0</v>
      </c>
      <c r="BL260" s="52">
        <f t="shared" si="593"/>
        <v>0</v>
      </c>
      <c r="BM260" s="52">
        <f t="shared" si="594"/>
        <v>0</v>
      </c>
      <c r="BN260" s="10">
        <f t="shared" si="595"/>
        <v>-19</v>
      </c>
      <c r="BO260" s="10">
        <f t="shared" si="596"/>
        <v>-11372</v>
      </c>
    </row>
    <row r="261" ht="18.75" spans="2:67">
      <c r="B261" s="52">
        <v>2</v>
      </c>
      <c r="C261" s="34" t="s">
        <v>640</v>
      </c>
      <c r="D261" s="53">
        <v>2016</v>
      </c>
      <c r="E261" s="13">
        <v>0</v>
      </c>
      <c r="F261" s="16">
        <v>0</v>
      </c>
      <c r="G261" s="13">
        <v>0</v>
      </c>
      <c r="H261" s="16">
        <v>0</v>
      </c>
      <c r="I261" s="13">
        <v>0</v>
      </c>
      <c r="J261" s="13">
        <v>0</v>
      </c>
      <c r="K261" s="13">
        <v>0</v>
      </c>
      <c r="L261" s="16">
        <v>0</v>
      </c>
      <c r="M261" s="16">
        <v>0</v>
      </c>
      <c r="N261" s="16">
        <v>0</v>
      </c>
      <c r="O261" s="10">
        <v>0</v>
      </c>
      <c r="P261" s="10">
        <v>0</v>
      </c>
      <c r="S261" s="52">
        <v>2</v>
      </c>
      <c r="T261" s="34" t="s">
        <v>640</v>
      </c>
      <c r="U261" s="53">
        <v>2016</v>
      </c>
      <c r="V261" s="13"/>
      <c r="W261" s="16"/>
      <c r="X261" s="13"/>
      <c r="Y261" s="16"/>
      <c r="Z261" s="13"/>
      <c r="AA261" s="13"/>
      <c r="AB261" s="13"/>
      <c r="AC261" s="16"/>
      <c r="AD261" s="16"/>
      <c r="AE261" s="16"/>
      <c r="AF261" s="22">
        <f t="shared" si="581"/>
        <v>0</v>
      </c>
      <c r="AG261" s="22">
        <f t="shared" si="582"/>
        <v>0</v>
      </c>
      <c r="AJ261" s="52">
        <v>2</v>
      </c>
      <c r="AK261" s="34" t="s">
        <v>640</v>
      </c>
      <c r="AL261" s="53">
        <v>2016</v>
      </c>
      <c r="AM261" s="52">
        <v>0</v>
      </c>
      <c r="AN261" s="34">
        <v>0</v>
      </c>
      <c r="AO261" s="52">
        <v>0</v>
      </c>
      <c r="AP261" s="34">
        <v>0</v>
      </c>
      <c r="AQ261" s="52">
        <v>0</v>
      </c>
      <c r="AR261" s="34">
        <v>0</v>
      </c>
      <c r="AS261" s="52">
        <v>0</v>
      </c>
      <c r="AT261" s="34">
        <v>0</v>
      </c>
      <c r="AU261" s="52">
        <v>0</v>
      </c>
      <c r="AV261" s="34">
        <v>0</v>
      </c>
      <c r="AW261" s="10">
        <f t="shared" ref="AW261:AW266" si="619">AM261+AO261+AQ261+AS261+AU261</f>
        <v>0</v>
      </c>
      <c r="AX261" s="10">
        <f t="shared" ref="AX261:AX266" si="620">AN261+AP261+AR261+AT261+AV261</f>
        <v>0</v>
      </c>
      <c r="BA261" s="52">
        <v>2</v>
      </c>
      <c r="BB261" s="34" t="s">
        <v>640</v>
      </c>
      <c r="BC261" s="53">
        <v>2016</v>
      </c>
      <c r="BD261" s="52">
        <f t="shared" si="585"/>
        <v>0</v>
      </c>
      <c r="BE261" s="52">
        <f t="shared" si="586"/>
        <v>0</v>
      </c>
      <c r="BF261" s="52">
        <f t="shared" si="587"/>
        <v>0</v>
      </c>
      <c r="BG261" s="52">
        <f t="shared" si="588"/>
        <v>0</v>
      </c>
      <c r="BH261" s="52">
        <f t="shared" si="589"/>
        <v>0</v>
      </c>
      <c r="BI261" s="52">
        <f t="shared" si="590"/>
        <v>0</v>
      </c>
      <c r="BJ261" s="52">
        <f t="shared" si="591"/>
        <v>0</v>
      </c>
      <c r="BK261" s="52">
        <f t="shared" si="592"/>
        <v>0</v>
      </c>
      <c r="BL261" s="52">
        <f t="shared" si="593"/>
        <v>0</v>
      </c>
      <c r="BM261" s="52">
        <f t="shared" si="594"/>
        <v>0</v>
      </c>
      <c r="BN261" s="10">
        <f t="shared" si="595"/>
        <v>0</v>
      </c>
      <c r="BO261" s="10">
        <f t="shared" si="596"/>
        <v>0</v>
      </c>
    </row>
    <row r="262" ht="18.75" spans="2:67">
      <c r="B262" s="52"/>
      <c r="C262" s="34"/>
      <c r="D262" s="53">
        <v>2017</v>
      </c>
      <c r="E262" s="13">
        <v>0</v>
      </c>
      <c r="F262" s="16">
        <v>0</v>
      </c>
      <c r="G262" s="13">
        <v>0</v>
      </c>
      <c r="H262" s="16">
        <v>0</v>
      </c>
      <c r="I262" s="13">
        <v>0</v>
      </c>
      <c r="J262" s="13">
        <v>0</v>
      </c>
      <c r="K262" s="13">
        <v>0</v>
      </c>
      <c r="L262" s="16">
        <v>0</v>
      </c>
      <c r="M262" s="16">
        <v>0</v>
      </c>
      <c r="N262" s="16">
        <v>0</v>
      </c>
      <c r="O262" s="10">
        <v>0</v>
      </c>
      <c r="P262" s="10">
        <v>0</v>
      </c>
      <c r="S262" s="52"/>
      <c r="T262" s="34"/>
      <c r="U262" s="53">
        <v>2017</v>
      </c>
      <c r="V262" s="13"/>
      <c r="W262" s="16"/>
      <c r="X262" s="13"/>
      <c r="Y262" s="16"/>
      <c r="Z262" s="13"/>
      <c r="AA262" s="13"/>
      <c r="AB262" s="13"/>
      <c r="AC262" s="16"/>
      <c r="AD262" s="16"/>
      <c r="AE262" s="16"/>
      <c r="AF262" s="22">
        <f t="shared" si="581"/>
        <v>0</v>
      </c>
      <c r="AG262" s="22">
        <f t="shared" si="582"/>
        <v>0</v>
      </c>
      <c r="AJ262" s="52"/>
      <c r="AK262" s="34"/>
      <c r="AL262" s="53">
        <v>2017</v>
      </c>
      <c r="AM262" s="52">
        <v>0</v>
      </c>
      <c r="AN262" s="34">
        <v>0</v>
      </c>
      <c r="AO262" s="52">
        <v>0</v>
      </c>
      <c r="AP262" s="34">
        <v>0</v>
      </c>
      <c r="AQ262" s="52">
        <v>0</v>
      </c>
      <c r="AR262" s="34">
        <v>0</v>
      </c>
      <c r="AS262" s="52">
        <v>0</v>
      </c>
      <c r="AT262" s="34">
        <v>0</v>
      </c>
      <c r="AU262" s="52">
        <v>0</v>
      </c>
      <c r="AV262" s="34">
        <v>0</v>
      </c>
      <c r="AW262" s="10">
        <f t="shared" si="619"/>
        <v>0</v>
      </c>
      <c r="AX262" s="10">
        <f t="shared" si="620"/>
        <v>0</v>
      </c>
      <c r="BA262" s="52"/>
      <c r="BB262" s="34"/>
      <c r="BC262" s="53">
        <v>2017</v>
      </c>
      <c r="BD262" s="52">
        <f t="shared" si="585"/>
        <v>0</v>
      </c>
      <c r="BE262" s="52">
        <f t="shared" si="586"/>
        <v>0</v>
      </c>
      <c r="BF262" s="52">
        <f t="shared" si="587"/>
        <v>0</v>
      </c>
      <c r="BG262" s="52">
        <f t="shared" si="588"/>
        <v>0</v>
      </c>
      <c r="BH262" s="52">
        <f t="shared" si="589"/>
        <v>0</v>
      </c>
      <c r="BI262" s="52">
        <f t="shared" si="590"/>
        <v>0</v>
      </c>
      <c r="BJ262" s="52">
        <f t="shared" si="591"/>
        <v>0</v>
      </c>
      <c r="BK262" s="52">
        <f t="shared" si="592"/>
        <v>0</v>
      </c>
      <c r="BL262" s="52">
        <f t="shared" si="593"/>
        <v>0</v>
      </c>
      <c r="BM262" s="52">
        <f t="shared" si="594"/>
        <v>0</v>
      </c>
      <c r="BN262" s="10">
        <f t="shared" si="595"/>
        <v>0</v>
      </c>
      <c r="BO262" s="10">
        <f t="shared" si="596"/>
        <v>0</v>
      </c>
    </row>
    <row r="263" ht="18.75" spans="2:67">
      <c r="B263" s="52"/>
      <c r="C263" s="34"/>
      <c r="D263" s="53">
        <v>2018</v>
      </c>
      <c r="E263" s="13">
        <v>0</v>
      </c>
      <c r="F263" s="16">
        <v>0</v>
      </c>
      <c r="G263" s="13">
        <v>0</v>
      </c>
      <c r="H263" s="16">
        <v>0</v>
      </c>
      <c r="I263" s="13">
        <v>0</v>
      </c>
      <c r="J263" s="13">
        <v>0</v>
      </c>
      <c r="K263" s="13">
        <v>0</v>
      </c>
      <c r="L263" s="16">
        <v>0</v>
      </c>
      <c r="M263" s="16">
        <v>0</v>
      </c>
      <c r="N263" s="16">
        <v>0</v>
      </c>
      <c r="O263" s="10">
        <v>0</v>
      </c>
      <c r="P263" s="10">
        <v>0</v>
      </c>
      <c r="S263" s="52"/>
      <c r="T263" s="34"/>
      <c r="U263" s="53">
        <v>2018</v>
      </c>
      <c r="V263" s="13"/>
      <c r="W263" s="16"/>
      <c r="X263" s="13"/>
      <c r="Y263" s="16"/>
      <c r="Z263" s="13"/>
      <c r="AA263" s="13"/>
      <c r="AB263" s="13"/>
      <c r="AC263" s="16"/>
      <c r="AD263" s="16"/>
      <c r="AE263" s="16"/>
      <c r="AF263" s="22">
        <f t="shared" si="581"/>
        <v>0</v>
      </c>
      <c r="AG263" s="22">
        <f t="shared" si="582"/>
        <v>0</v>
      </c>
      <c r="AJ263" s="52"/>
      <c r="AK263" s="34"/>
      <c r="AL263" s="53">
        <v>2018</v>
      </c>
      <c r="AM263" s="52">
        <v>0</v>
      </c>
      <c r="AN263" s="34">
        <v>0</v>
      </c>
      <c r="AO263" s="52">
        <v>0</v>
      </c>
      <c r="AP263" s="34">
        <v>0</v>
      </c>
      <c r="AQ263" s="52">
        <v>0</v>
      </c>
      <c r="AR263" s="34">
        <v>0</v>
      </c>
      <c r="AS263" s="52">
        <v>0</v>
      </c>
      <c r="AT263" s="34">
        <v>0</v>
      </c>
      <c r="AU263" s="52">
        <v>0</v>
      </c>
      <c r="AV263" s="34">
        <v>0</v>
      </c>
      <c r="AW263" s="10">
        <f t="shared" si="619"/>
        <v>0</v>
      </c>
      <c r="AX263" s="10">
        <f t="shared" si="620"/>
        <v>0</v>
      </c>
      <c r="BA263" s="52"/>
      <c r="BB263" s="34"/>
      <c r="BC263" s="53">
        <v>2018</v>
      </c>
      <c r="BD263" s="52">
        <f t="shared" si="585"/>
        <v>0</v>
      </c>
      <c r="BE263" s="52">
        <f t="shared" si="586"/>
        <v>0</v>
      </c>
      <c r="BF263" s="52">
        <f t="shared" si="587"/>
        <v>0</v>
      </c>
      <c r="BG263" s="52">
        <f t="shared" si="588"/>
        <v>0</v>
      </c>
      <c r="BH263" s="52">
        <f t="shared" si="589"/>
        <v>0</v>
      </c>
      <c r="BI263" s="52">
        <f t="shared" si="590"/>
        <v>0</v>
      </c>
      <c r="BJ263" s="52">
        <f t="shared" si="591"/>
        <v>0</v>
      </c>
      <c r="BK263" s="52">
        <f t="shared" si="592"/>
        <v>0</v>
      </c>
      <c r="BL263" s="52">
        <f t="shared" si="593"/>
        <v>0</v>
      </c>
      <c r="BM263" s="52">
        <f t="shared" si="594"/>
        <v>0</v>
      </c>
      <c r="BN263" s="10">
        <f t="shared" si="595"/>
        <v>0</v>
      </c>
      <c r="BO263" s="10">
        <f t="shared" si="596"/>
        <v>0</v>
      </c>
    </row>
    <row r="264" ht="18.75" spans="2:67">
      <c r="B264" s="52"/>
      <c r="C264" s="34"/>
      <c r="D264" s="53">
        <v>2019</v>
      </c>
      <c r="E264" s="13">
        <v>0</v>
      </c>
      <c r="F264" s="16">
        <v>0</v>
      </c>
      <c r="G264" s="13">
        <v>0</v>
      </c>
      <c r="H264" s="16">
        <v>0</v>
      </c>
      <c r="I264" s="13">
        <v>0</v>
      </c>
      <c r="J264" s="13">
        <v>0</v>
      </c>
      <c r="K264" s="13">
        <v>0</v>
      </c>
      <c r="L264" s="16">
        <v>0</v>
      </c>
      <c r="M264" s="16">
        <v>0</v>
      </c>
      <c r="N264" s="16">
        <v>0</v>
      </c>
      <c r="O264" s="10">
        <v>0</v>
      </c>
      <c r="P264" s="10">
        <v>0</v>
      </c>
      <c r="S264" s="52"/>
      <c r="T264" s="34"/>
      <c r="U264" s="53">
        <v>2019</v>
      </c>
      <c r="V264" s="13"/>
      <c r="W264" s="16"/>
      <c r="X264" s="13"/>
      <c r="Y264" s="16"/>
      <c r="Z264" s="13"/>
      <c r="AA264" s="13"/>
      <c r="AB264" s="13"/>
      <c r="AC264" s="16"/>
      <c r="AD264" s="16"/>
      <c r="AE264" s="16"/>
      <c r="AF264" s="22">
        <f t="shared" si="581"/>
        <v>0</v>
      </c>
      <c r="AG264" s="22">
        <f t="shared" si="582"/>
        <v>0</v>
      </c>
      <c r="AJ264" s="52"/>
      <c r="AK264" s="34"/>
      <c r="AL264" s="53">
        <v>2019</v>
      </c>
      <c r="AM264" s="52">
        <v>0</v>
      </c>
      <c r="AN264" s="34">
        <v>0</v>
      </c>
      <c r="AO264" s="52">
        <v>0</v>
      </c>
      <c r="AP264" s="34">
        <v>0</v>
      </c>
      <c r="AQ264" s="52">
        <v>0</v>
      </c>
      <c r="AR264" s="34">
        <v>0</v>
      </c>
      <c r="AS264" s="52">
        <v>0</v>
      </c>
      <c r="AT264" s="34">
        <v>0</v>
      </c>
      <c r="AU264" s="52">
        <v>0</v>
      </c>
      <c r="AV264" s="34">
        <v>0</v>
      </c>
      <c r="AW264" s="10">
        <f t="shared" si="619"/>
        <v>0</v>
      </c>
      <c r="AX264" s="10">
        <f t="shared" si="620"/>
        <v>0</v>
      </c>
      <c r="BA264" s="52"/>
      <c r="BB264" s="34"/>
      <c r="BC264" s="53">
        <v>2019</v>
      </c>
      <c r="BD264" s="52">
        <f t="shared" si="585"/>
        <v>0</v>
      </c>
      <c r="BE264" s="52">
        <f t="shared" si="586"/>
        <v>0</v>
      </c>
      <c r="BF264" s="52">
        <f t="shared" si="587"/>
        <v>0</v>
      </c>
      <c r="BG264" s="52">
        <f t="shared" si="588"/>
        <v>0</v>
      </c>
      <c r="BH264" s="52">
        <f t="shared" si="589"/>
        <v>0</v>
      </c>
      <c r="BI264" s="52">
        <f t="shared" si="590"/>
        <v>0</v>
      </c>
      <c r="BJ264" s="52">
        <f t="shared" si="591"/>
        <v>0</v>
      </c>
      <c r="BK264" s="52">
        <f t="shared" si="592"/>
        <v>0</v>
      </c>
      <c r="BL264" s="52">
        <f t="shared" si="593"/>
        <v>0</v>
      </c>
      <c r="BM264" s="52">
        <f t="shared" si="594"/>
        <v>0</v>
      </c>
      <c r="BN264" s="10">
        <f t="shared" si="595"/>
        <v>0</v>
      </c>
      <c r="BO264" s="10">
        <f t="shared" si="596"/>
        <v>0</v>
      </c>
    </row>
    <row r="265" ht="18.75" spans="2:67">
      <c r="B265" s="52"/>
      <c r="C265" s="34"/>
      <c r="D265" s="53">
        <v>2020</v>
      </c>
      <c r="E265" s="52">
        <v>0</v>
      </c>
      <c r="F265" s="34">
        <v>0</v>
      </c>
      <c r="G265" s="52">
        <v>0</v>
      </c>
      <c r="H265" s="34">
        <v>0</v>
      </c>
      <c r="I265" s="52">
        <v>0</v>
      </c>
      <c r="J265" s="34">
        <v>0</v>
      </c>
      <c r="K265" s="52">
        <v>0</v>
      </c>
      <c r="L265" s="34">
        <v>0</v>
      </c>
      <c r="M265" s="34">
        <v>0</v>
      </c>
      <c r="N265" s="34">
        <v>0</v>
      </c>
      <c r="O265" s="10">
        <v>0</v>
      </c>
      <c r="P265" s="10">
        <v>0</v>
      </c>
      <c r="S265" s="52"/>
      <c r="T265" s="34"/>
      <c r="U265" s="53">
        <v>2020</v>
      </c>
      <c r="V265" s="52"/>
      <c r="W265" s="34"/>
      <c r="X265" s="52"/>
      <c r="Y265" s="34"/>
      <c r="Z265" s="52"/>
      <c r="AA265" s="34"/>
      <c r="AB265" s="52"/>
      <c r="AC265" s="34"/>
      <c r="AD265" s="34"/>
      <c r="AE265" s="34"/>
      <c r="AF265" s="10">
        <f t="shared" si="581"/>
        <v>0</v>
      </c>
      <c r="AG265" s="10">
        <f t="shared" si="582"/>
        <v>0</v>
      </c>
      <c r="AJ265" s="52"/>
      <c r="AK265" s="34"/>
      <c r="AL265" s="53">
        <v>2020</v>
      </c>
      <c r="AM265" s="52">
        <v>0</v>
      </c>
      <c r="AN265" s="34">
        <v>0</v>
      </c>
      <c r="AO265" s="52">
        <v>0</v>
      </c>
      <c r="AP265" s="34">
        <v>0</v>
      </c>
      <c r="AQ265" s="52">
        <v>0</v>
      </c>
      <c r="AR265" s="34">
        <v>0</v>
      </c>
      <c r="AS265" s="52">
        <v>0</v>
      </c>
      <c r="AT265" s="34">
        <v>0</v>
      </c>
      <c r="AU265" s="52">
        <v>0</v>
      </c>
      <c r="AV265" s="34">
        <v>0</v>
      </c>
      <c r="AW265" s="10">
        <f t="shared" si="619"/>
        <v>0</v>
      </c>
      <c r="AX265" s="10">
        <f t="shared" si="620"/>
        <v>0</v>
      </c>
      <c r="BA265" s="52"/>
      <c r="BB265" s="34"/>
      <c r="BC265" s="53">
        <v>2020</v>
      </c>
      <c r="BD265" s="52">
        <f t="shared" si="585"/>
        <v>0</v>
      </c>
      <c r="BE265" s="52">
        <f t="shared" si="586"/>
        <v>0</v>
      </c>
      <c r="BF265" s="52">
        <f t="shared" si="587"/>
        <v>0</v>
      </c>
      <c r="BG265" s="52">
        <f t="shared" si="588"/>
        <v>0</v>
      </c>
      <c r="BH265" s="52">
        <f t="shared" si="589"/>
        <v>0</v>
      </c>
      <c r="BI265" s="52">
        <f t="shared" si="590"/>
        <v>0</v>
      </c>
      <c r="BJ265" s="52">
        <f t="shared" si="591"/>
        <v>0</v>
      </c>
      <c r="BK265" s="52">
        <f t="shared" si="592"/>
        <v>0</v>
      </c>
      <c r="BL265" s="52">
        <f t="shared" si="593"/>
        <v>0</v>
      </c>
      <c r="BM265" s="52">
        <f t="shared" si="594"/>
        <v>0</v>
      </c>
      <c r="BN265" s="10">
        <f t="shared" si="595"/>
        <v>0</v>
      </c>
      <c r="BO265" s="10">
        <f t="shared" si="596"/>
        <v>0</v>
      </c>
    </row>
    <row r="266" ht="18.75" spans="2:67">
      <c r="B266" s="52"/>
      <c r="C266" s="34"/>
      <c r="D266" s="53">
        <v>2021</v>
      </c>
      <c r="E266" s="16">
        <v>0</v>
      </c>
      <c r="F266" s="16">
        <v>0</v>
      </c>
      <c r="G266" s="13">
        <v>0</v>
      </c>
      <c r="H266" s="16">
        <v>0</v>
      </c>
      <c r="I266" s="13">
        <v>0</v>
      </c>
      <c r="J266" s="16">
        <v>0</v>
      </c>
      <c r="K266" s="13">
        <v>0</v>
      </c>
      <c r="L266" s="16">
        <v>0</v>
      </c>
      <c r="M266" s="16">
        <v>0</v>
      </c>
      <c r="N266" s="13">
        <v>0</v>
      </c>
      <c r="O266" s="10">
        <v>0</v>
      </c>
      <c r="P266" s="10">
        <v>0</v>
      </c>
      <c r="S266" s="52"/>
      <c r="T266" s="34"/>
      <c r="U266" s="53">
        <v>2021</v>
      </c>
      <c r="V266" s="52"/>
      <c r="W266" s="34"/>
      <c r="X266" s="52"/>
      <c r="Y266" s="34"/>
      <c r="Z266" s="52"/>
      <c r="AA266" s="34"/>
      <c r="AB266" s="52"/>
      <c r="AC266" s="34"/>
      <c r="AD266" s="34"/>
      <c r="AE266" s="34"/>
      <c r="AF266" s="10"/>
      <c r="AG266" s="10"/>
      <c r="AJ266" s="52"/>
      <c r="AK266" s="34"/>
      <c r="AL266" s="53">
        <v>2021</v>
      </c>
      <c r="AM266" s="52">
        <v>0</v>
      </c>
      <c r="AN266" s="34">
        <v>0</v>
      </c>
      <c r="AO266" s="52">
        <v>0</v>
      </c>
      <c r="AP266" s="34">
        <v>0</v>
      </c>
      <c r="AQ266" s="52">
        <v>0</v>
      </c>
      <c r="AR266" s="34">
        <v>0</v>
      </c>
      <c r="AS266" s="52">
        <v>0</v>
      </c>
      <c r="AT266" s="34">
        <v>0</v>
      </c>
      <c r="AU266" s="52">
        <v>0</v>
      </c>
      <c r="AV266" s="34">
        <v>0</v>
      </c>
      <c r="AW266" s="10">
        <f t="shared" si="619"/>
        <v>0</v>
      </c>
      <c r="AX266" s="10">
        <f t="shared" si="620"/>
        <v>0</v>
      </c>
      <c r="BA266" s="52"/>
      <c r="BB266" s="34"/>
      <c r="BC266" s="53">
        <v>2021</v>
      </c>
      <c r="BD266" s="52">
        <f t="shared" si="585"/>
        <v>0</v>
      </c>
      <c r="BE266" s="52">
        <f t="shared" si="586"/>
        <v>0</v>
      </c>
      <c r="BF266" s="52">
        <f t="shared" si="587"/>
        <v>0</v>
      </c>
      <c r="BG266" s="52">
        <f t="shared" si="588"/>
        <v>0</v>
      </c>
      <c r="BH266" s="52">
        <f t="shared" si="589"/>
        <v>0</v>
      </c>
      <c r="BI266" s="52">
        <f t="shared" si="590"/>
        <v>0</v>
      </c>
      <c r="BJ266" s="52">
        <f t="shared" si="591"/>
        <v>0</v>
      </c>
      <c r="BK266" s="52">
        <f t="shared" si="592"/>
        <v>0</v>
      </c>
      <c r="BL266" s="52">
        <f t="shared" si="593"/>
        <v>0</v>
      </c>
      <c r="BM266" s="52">
        <f t="shared" si="594"/>
        <v>0</v>
      </c>
      <c r="BN266" s="10">
        <f t="shared" si="595"/>
        <v>0</v>
      </c>
      <c r="BO266" s="10">
        <f t="shared" si="596"/>
        <v>0</v>
      </c>
    </row>
    <row r="267" ht="18.75" spans="2:67">
      <c r="B267" s="54"/>
      <c r="C267" s="55"/>
      <c r="D267" s="53"/>
      <c r="E267" s="16"/>
      <c r="F267" s="16"/>
      <c r="G267" s="13"/>
      <c r="H267" s="16"/>
      <c r="I267" s="13"/>
      <c r="J267" s="16"/>
      <c r="K267" s="13"/>
      <c r="L267" s="16"/>
      <c r="M267" s="16"/>
      <c r="N267" s="13"/>
      <c r="O267" s="10"/>
      <c r="P267" s="10"/>
      <c r="S267" s="54"/>
      <c r="T267" s="55"/>
      <c r="U267" s="53"/>
      <c r="V267" s="52"/>
      <c r="W267" s="34"/>
      <c r="X267" s="52"/>
      <c r="Y267" s="34"/>
      <c r="Z267" s="52"/>
      <c r="AA267" s="34"/>
      <c r="AB267" s="52"/>
      <c r="AC267" s="34"/>
      <c r="AD267" s="34"/>
      <c r="AE267" s="34"/>
      <c r="AF267" s="10"/>
      <c r="AG267" s="10"/>
      <c r="AJ267" s="54"/>
      <c r="AK267" s="55"/>
      <c r="AL267" s="53"/>
      <c r="AM267" s="52"/>
      <c r="AN267" s="34"/>
      <c r="AO267" s="52"/>
      <c r="AP267" s="34"/>
      <c r="AQ267" s="52"/>
      <c r="AR267" s="34"/>
      <c r="AS267" s="52"/>
      <c r="AT267" s="34"/>
      <c r="AU267" s="52"/>
      <c r="AV267" s="34"/>
      <c r="AW267" s="10"/>
      <c r="AX267" s="10"/>
      <c r="BA267" s="54"/>
      <c r="BB267" s="55"/>
      <c r="BC267" s="53"/>
      <c r="BD267" s="52">
        <f t="shared" si="585"/>
        <v>0</v>
      </c>
      <c r="BE267" s="52">
        <f t="shared" si="586"/>
        <v>0</v>
      </c>
      <c r="BF267" s="52">
        <f t="shared" si="587"/>
        <v>0</v>
      </c>
      <c r="BG267" s="52">
        <f t="shared" si="588"/>
        <v>0</v>
      </c>
      <c r="BH267" s="52">
        <f t="shared" si="589"/>
        <v>0</v>
      </c>
      <c r="BI267" s="52">
        <f t="shared" si="590"/>
        <v>0</v>
      </c>
      <c r="BJ267" s="52">
        <f t="shared" si="591"/>
        <v>0</v>
      </c>
      <c r="BK267" s="52">
        <f t="shared" si="592"/>
        <v>0</v>
      </c>
      <c r="BL267" s="52">
        <f t="shared" si="593"/>
        <v>0</v>
      </c>
      <c r="BM267" s="52">
        <f t="shared" si="594"/>
        <v>0</v>
      </c>
      <c r="BN267" s="10">
        <f t="shared" si="595"/>
        <v>0</v>
      </c>
      <c r="BO267" s="10">
        <f t="shared" si="596"/>
        <v>0</v>
      </c>
    </row>
    <row r="268" customHeight="1" spans="2:67">
      <c r="B268" s="56" t="s">
        <v>61</v>
      </c>
      <c r="C268" s="57"/>
      <c r="D268" s="58"/>
      <c r="E268" s="59">
        <v>0</v>
      </c>
      <c r="F268" s="59">
        <v>0</v>
      </c>
      <c r="G268" s="59">
        <v>0</v>
      </c>
      <c r="H268" s="59">
        <v>0</v>
      </c>
      <c r="I268" s="59">
        <v>0</v>
      </c>
      <c r="J268" s="59">
        <v>0</v>
      </c>
      <c r="K268" s="59">
        <v>0</v>
      </c>
      <c r="L268" s="59">
        <v>0</v>
      </c>
      <c r="M268" s="59">
        <v>0</v>
      </c>
      <c r="N268" s="59">
        <v>0</v>
      </c>
      <c r="O268" s="59">
        <v>0</v>
      </c>
      <c r="P268" s="59">
        <v>0</v>
      </c>
      <c r="S268" s="56" t="s">
        <v>61</v>
      </c>
      <c r="T268" s="57"/>
      <c r="U268" s="58"/>
      <c r="V268" s="59">
        <f>SUM(V261:V266)</f>
        <v>0</v>
      </c>
      <c r="W268" s="59">
        <f t="shared" ref="W268" si="621">SUM(W261:W266)</f>
        <v>0</v>
      </c>
      <c r="X268" s="59">
        <f t="shared" ref="X268" si="622">SUM(X261:X266)</f>
        <v>0</v>
      </c>
      <c r="Y268" s="59">
        <f t="shared" ref="Y268" si="623">SUM(Y261:Y266)</f>
        <v>0</v>
      </c>
      <c r="Z268" s="59">
        <f t="shared" ref="Z268" si="624">SUM(Z261:Z266)</f>
        <v>0</v>
      </c>
      <c r="AA268" s="59">
        <f t="shared" ref="AA268" si="625">SUM(AA261:AA266)</f>
        <v>0</v>
      </c>
      <c r="AB268" s="59">
        <f t="shared" ref="AB268" si="626">SUM(AB261:AB266)</f>
        <v>0</v>
      </c>
      <c r="AC268" s="59">
        <f t="shared" ref="AC268" si="627">SUM(AC261:AC266)</f>
        <v>0</v>
      </c>
      <c r="AD268" s="59">
        <f t="shared" ref="AD268" si="628">SUM(AD261:AD266)</f>
        <v>0</v>
      </c>
      <c r="AE268" s="59">
        <f t="shared" ref="AE268" si="629">SUM(AE261:AE266)</f>
        <v>0</v>
      </c>
      <c r="AF268" s="59">
        <f t="shared" ref="AF268" si="630">SUM(AF261:AF266)</f>
        <v>0</v>
      </c>
      <c r="AG268" s="59">
        <f t="shared" ref="AG268" si="631">SUM(AG261:AG266)</f>
        <v>0</v>
      </c>
      <c r="AJ268" s="56" t="s">
        <v>61</v>
      </c>
      <c r="AK268" s="57"/>
      <c r="AL268" s="58"/>
      <c r="AM268" s="59">
        <f>SUM(AM261:AM266)</f>
        <v>0</v>
      </c>
      <c r="AN268" s="59">
        <f t="shared" ref="AN268:AX268" si="632">SUM(AN261:AN266)</f>
        <v>0</v>
      </c>
      <c r="AO268" s="59">
        <f t="shared" si="632"/>
        <v>0</v>
      </c>
      <c r="AP268" s="59">
        <f t="shared" si="632"/>
        <v>0</v>
      </c>
      <c r="AQ268" s="59">
        <f t="shared" si="632"/>
        <v>0</v>
      </c>
      <c r="AR268" s="59">
        <f t="shared" si="632"/>
        <v>0</v>
      </c>
      <c r="AS268" s="59">
        <f t="shared" si="632"/>
        <v>0</v>
      </c>
      <c r="AT268" s="59">
        <f t="shared" si="632"/>
        <v>0</v>
      </c>
      <c r="AU268" s="59">
        <f t="shared" si="632"/>
        <v>0</v>
      </c>
      <c r="AV268" s="59">
        <f t="shared" si="632"/>
        <v>0</v>
      </c>
      <c r="AW268" s="59">
        <f t="shared" si="632"/>
        <v>0</v>
      </c>
      <c r="AX268" s="59">
        <f t="shared" si="632"/>
        <v>0</v>
      </c>
      <c r="BA268" s="56" t="s">
        <v>61</v>
      </c>
      <c r="BB268" s="57"/>
      <c r="BC268" s="58"/>
      <c r="BD268" s="52">
        <f t="shared" si="585"/>
        <v>0</v>
      </c>
      <c r="BE268" s="52">
        <f t="shared" si="586"/>
        <v>0</v>
      </c>
      <c r="BF268" s="52">
        <f t="shared" si="587"/>
        <v>0</v>
      </c>
      <c r="BG268" s="52">
        <f t="shared" si="588"/>
        <v>0</v>
      </c>
      <c r="BH268" s="52">
        <f t="shared" si="589"/>
        <v>0</v>
      </c>
      <c r="BI268" s="52">
        <f t="shared" si="590"/>
        <v>0</v>
      </c>
      <c r="BJ268" s="52">
        <f t="shared" si="591"/>
        <v>0</v>
      </c>
      <c r="BK268" s="52">
        <f t="shared" si="592"/>
        <v>0</v>
      </c>
      <c r="BL268" s="52">
        <f t="shared" si="593"/>
        <v>0</v>
      </c>
      <c r="BM268" s="52">
        <f t="shared" si="594"/>
        <v>0</v>
      </c>
      <c r="BN268" s="10">
        <f t="shared" si="595"/>
        <v>0</v>
      </c>
      <c r="BO268" s="10">
        <f t="shared" si="596"/>
        <v>0</v>
      </c>
    </row>
    <row r="269" ht="18.75" spans="2:67">
      <c r="B269" s="52">
        <v>3</v>
      </c>
      <c r="C269" s="34" t="s">
        <v>480</v>
      </c>
      <c r="D269" s="34">
        <v>2016</v>
      </c>
      <c r="E269" s="13">
        <v>0</v>
      </c>
      <c r="F269" s="16">
        <v>0</v>
      </c>
      <c r="G269" s="13">
        <v>0</v>
      </c>
      <c r="H269" s="16">
        <v>0</v>
      </c>
      <c r="I269" s="13">
        <v>0</v>
      </c>
      <c r="J269" s="16">
        <v>0</v>
      </c>
      <c r="K269" s="13">
        <v>0</v>
      </c>
      <c r="L269" s="16">
        <v>0</v>
      </c>
      <c r="M269" s="13">
        <v>0</v>
      </c>
      <c r="N269" s="16">
        <v>0</v>
      </c>
      <c r="O269" s="10">
        <v>0</v>
      </c>
      <c r="P269" s="10">
        <v>0</v>
      </c>
      <c r="S269" s="52">
        <v>3</v>
      </c>
      <c r="T269" s="34" t="s">
        <v>480</v>
      </c>
      <c r="U269" s="34">
        <v>2016</v>
      </c>
      <c r="V269" s="13"/>
      <c r="W269" s="16"/>
      <c r="X269" s="13"/>
      <c r="Y269" s="16"/>
      <c r="Z269" s="13"/>
      <c r="AA269" s="16"/>
      <c r="AB269" s="13"/>
      <c r="AC269" s="16"/>
      <c r="AD269" s="13"/>
      <c r="AE269" s="16"/>
      <c r="AF269" s="22">
        <f t="shared" si="581"/>
        <v>0</v>
      </c>
      <c r="AG269" s="22">
        <f t="shared" si="582"/>
        <v>0</v>
      </c>
      <c r="AJ269" s="52">
        <v>3</v>
      </c>
      <c r="AK269" s="34" t="s">
        <v>480</v>
      </c>
      <c r="AL269" s="34">
        <v>2016</v>
      </c>
      <c r="AM269" s="52">
        <v>0</v>
      </c>
      <c r="AN269" s="34">
        <v>0</v>
      </c>
      <c r="AO269" s="52">
        <v>0</v>
      </c>
      <c r="AP269" s="34">
        <v>0</v>
      </c>
      <c r="AQ269" s="52">
        <v>0</v>
      </c>
      <c r="AR269" s="34">
        <v>0</v>
      </c>
      <c r="AS269" s="52">
        <v>0</v>
      </c>
      <c r="AT269" s="34">
        <v>0</v>
      </c>
      <c r="AU269" s="52">
        <v>0</v>
      </c>
      <c r="AV269" s="34">
        <v>0</v>
      </c>
      <c r="AW269" s="10">
        <f t="shared" ref="AW269:AW274" si="633">AM269+AO269+AQ269+AS269+AU269</f>
        <v>0</v>
      </c>
      <c r="AX269" s="10">
        <f t="shared" ref="AX269:AX274" si="634">AN269+AP269+AR269+AT269+AV269</f>
        <v>0</v>
      </c>
      <c r="BA269" s="52">
        <v>3</v>
      </c>
      <c r="BB269" s="34" t="s">
        <v>480</v>
      </c>
      <c r="BC269" s="34">
        <v>2016</v>
      </c>
      <c r="BD269" s="52">
        <f t="shared" si="585"/>
        <v>0</v>
      </c>
      <c r="BE269" s="52">
        <f t="shared" si="586"/>
        <v>0</v>
      </c>
      <c r="BF269" s="52">
        <f t="shared" si="587"/>
        <v>0</v>
      </c>
      <c r="BG269" s="52">
        <f t="shared" si="588"/>
        <v>0</v>
      </c>
      <c r="BH269" s="52">
        <f t="shared" si="589"/>
        <v>0</v>
      </c>
      <c r="BI269" s="52">
        <f t="shared" si="590"/>
        <v>0</v>
      </c>
      <c r="BJ269" s="52">
        <f t="shared" si="591"/>
        <v>0</v>
      </c>
      <c r="BK269" s="52">
        <f t="shared" si="592"/>
        <v>0</v>
      </c>
      <c r="BL269" s="52">
        <f t="shared" si="593"/>
        <v>0</v>
      </c>
      <c r="BM269" s="52">
        <f t="shared" si="594"/>
        <v>0</v>
      </c>
      <c r="BN269" s="10">
        <f t="shared" si="595"/>
        <v>0</v>
      </c>
      <c r="BO269" s="10">
        <f t="shared" si="596"/>
        <v>0</v>
      </c>
    </row>
    <row r="270" ht="18.75" spans="2:67">
      <c r="B270" s="52"/>
      <c r="C270" s="34"/>
      <c r="D270" s="34">
        <v>2017</v>
      </c>
      <c r="E270" s="13">
        <v>0</v>
      </c>
      <c r="F270" s="16">
        <v>0</v>
      </c>
      <c r="G270" s="13">
        <v>0</v>
      </c>
      <c r="H270" s="16">
        <v>0</v>
      </c>
      <c r="I270" s="13">
        <v>0</v>
      </c>
      <c r="J270" s="16">
        <v>0</v>
      </c>
      <c r="K270" s="13">
        <v>0</v>
      </c>
      <c r="L270" s="16">
        <v>0</v>
      </c>
      <c r="M270" s="13">
        <v>0</v>
      </c>
      <c r="N270" s="16">
        <v>0</v>
      </c>
      <c r="O270" s="10">
        <v>0</v>
      </c>
      <c r="P270" s="10">
        <v>0</v>
      </c>
      <c r="S270" s="52"/>
      <c r="T270" s="34"/>
      <c r="U270" s="34">
        <v>2017</v>
      </c>
      <c r="V270" s="13"/>
      <c r="W270" s="16"/>
      <c r="X270" s="13"/>
      <c r="Y270" s="16"/>
      <c r="Z270" s="13"/>
      <c r="AA270" s="16"/>
      <c r="AB270" s="13"/>
      <c r="AC270" s="16"/>
      <c r="AD270" s="13"/>
      <c r="AE270" s="16"/>
      <c r="AF270" s="22">
        <f t="shared" si="581"/>
        <v>0</v>
      </c>
      <c r="AG270" s="22">
        <f t="shared" si="582"/>
        <v>0</v>
      </c>
      <c r="AJ270" s="52"/>
      <c r="AK270" s="34"/>
      <c r="AL270" s="34">
        <v>2017</v>
      </c>
      <c r="AM270" s="52">
        <v>0</v>
      </c>
      <c r="AN270" s="34">
        <v>0</v>
      </c>
      <c r="AO270" s="52">
        <v>0</v>
      </c>
      <c r="AP270" s="34">
        <v>0</v>
      </c>
      <c r="AQ270" s="52">
        <v>0</v>
      </c>
      <c r="AR270" s="34">
        <v>0</v>
      </c>
      <c r="AS270" s="52">
        <v>0</v>
      </c>
      <c r="AT270" s="34">
        <v>0</v>
      </c>
      <c r="AU270" s="52">
        <v>0</v>
      </c>
      <c r="AV270" s="34">
        <v>0</v>
      </c>
      <c r="AW270" s="10">
        <f t="shared" si="633"/>
        <v>0</v>
      </c>
      <c r="AX270" s="10">
        <f t="shared" si="634"/>
        <v>0</v>
      </c>
      <c r="BA270" s="52"/>
      <c r="BB270" s="34"/>
      <c r="BC270" s="34">
        <v>2017</v>
      </c>
      <c r="BD270" s="52">
        <f t="shared" si="585"/>
        <v>0</v>
      </c>
      <c r="BE270" s="52">
        <f t="shared" si="586"/>
        <v>0</v>
      </c>
      <c r="BF270" s="52">
        <f t="shared" si="587"/>
        <v>0</v>
      </c>
      <c r="BG270" s="52">
        <f t="shared" si="588"/>
        <v>0</v>
      </c>
      <c r="BH270" s="52">
        <f t="shared" si="589"/>
        <v>0</v>
      </c>
      <c r="BI270" s="52">
        <f t="shared" si="590"/>
        <v>0</v>
      </c>
      <c r="BJ270" s="52">
        <f t="shared" si="591"/>
        <v>0</v>
      </c>
      <c r="BK270" s="52">
        <f t="shared" si="592"/>
        <v>0</v>
      </c>
      <c r="BL270" s="52">
        <f t="shared" si="593"/>
        <v>0</v>
      </c>
      <c r="BM270" s="52">
        <f t="shared" si="594"/>
        <v>0</v>
      </c>
      <c r="BN270" s="10">
        <f t="shared" si="595"/>
        <v>0</v>
      </c>
      <c r="BO270" s="10">
        <f t="shared" si="596"/>
        <v>0</v>
      </c>
    </row>
    <row r="271" ht="18.75" spans="2:67">
      <c r="B271" s="52"/>
      <c r="C271" s="34"/>
      <c r="D271" s="34">
        <v>2018</v>
      </c>
      <c r="E271" s="13">
        <v>0</v>
      </c>
      <c r="F271" s="16">
        <v>0</v>
      </c>
      <c r="G271" s="13">
        <v>0</v>
      </c>
      <c r="H271" s="16">
        <v>0</v>
      </c>
      <c r="I271" s="13">
        <v>0</v>
      </c>
      <c r="J271" s="16">
        <v>0</v>
      </c>
      <c r="K271" s="13">
        <v>0</v>
      </c>
      <c r="L271" s="16">
        <v>0</v>
      </c>
      <c r="M271" s="13">
        <v>0</v>
      </c>
      <c r="N271" s="16">
        <v>0</v>
      </c>
      <c r="O271" s="10">
        <v>0</v>
      </c>
      <c r="P271" s="10">
        <v>0</v>
      </c>
      <c r="S271" s="52"/>
      <c r="T271" s="34"/>
      <c r="U271" s="34">
        <v>2018</v>
      </c>
      <c r="V271" s="13"/>
      <c r="W271" s="16"/>
      <c r="X271" s="13"/>
      <c r="Y271" s="16"/>
      <c r="Z271" s="13"/>
      <c r="AA271" s="16"/>
      <c r="AB271" s="13"/>
      <c r="AC271" s="16"/>
      <c r="AD271" s="13"/>
      <c r="AE271" s="16"/>
      <c r="AF271" s="22">
        <f t="shared" si="581"/>
        <v>0</v>
      </c>
      <c r="AG271" s="22">
        <f t="shared" si="582"/>
        <v>0</v>
      </c>
      <c r="AJ271" s="52"/>
      <c r="AK271" s="34"/>
      <c r="AL271" s="34">
        <v>2018</v>
      </c>
      <c r="AM271" s="52">
        <v>0</v>
      </c>
      <c r="AN271" s="34">
        <v>0</v>
      </c>
      <c r="AO271" s="52">
        <v>0</v>
      </c>
      <c r="AP271" s="34">
        <v>0</v>
      </c>
      <c r="AQ271" s="52">
        <v>0</v>
      </c>
      <c r="AR271" s="34">
        <v>0</v>
      </c>
      <c r="AS271" s="52">
        <v>0</v>
      </c>
      <c r="AT271" s="34">
        <v>0</v>
      </c>
      <c r="AU271" s="52">
        <v>0</v>
      </c>
      <c r="AV271" s="34">
        <v>0</v>
      </c>
      <c r="AW271" s="10">
        <f t="shared" si="633"/>
        <v>0</v>
      </c>
      <c r="AX271" s="10">
        <f t="shared" si="634"/>
        <v>0</v>
      </c>
      <c r="BA271" s="52"/>
      <c r="BB271" s="34"/>
      <c r="BC271" s="34">
        <v>2018</v>
      </c>
      <c r="BD271" s="52">
        <f t="shared" si="585"/>
        <v>0</v>
      </c>
      <c r="BE271" s="52">
        <f t="shared" si="586"/>
        <v>0</v>
      </c>
      <c r="BF271" s="52">
        <f t="shared" si="587"/>
        <v>0</v>
      </c>
      <c r="BG271" s="52">
        <f t="shared" si="588"/>
        <v>0</v>
      </c>
      <c r="BH271" s="52">
        <f t="shared" si="589"/>
        <v>0</v>
      </c>
      <c r="BI271" s="52">
        <f t="shared" si="590"/>
        <v>0</v>
      </c>
      <c r="BJ271" s="52">
        <f t="shared" si="591"/>
        <v>0</v>
      </c>
      <c r="BK271" s="52">
        <f t="shared" si="592"/>
        <v>0</v>
      </c>
      <c r="BL271" s="52">
        <f t="shared" si="593"/>
        <v>0</v>
      </c>
      <c r="BM271" s="52">
        <f t="shared" si="594"/>
        <v>0</v>
      </c>
      <c r="BN271" s="10">
        <f t="shared" si="595"/>
        <v>0</v>
      </c>
      <c r="BO271" s="10">
        <f t="shared" si="596"/>
        <v>0</v>
      </c>
    </row>
    <row r="272" ht="18.75" spans="2:67">
      <c r="B272" s="52"/>
      <c r="C272" s="34"/>
      <c r="D272" s="34">
        <v>2019</v>
      </c>
      <c r="E272" s="13">
        <v>0</v>
      </c>
      <c r="F272" s="16">
        <v>0</v>
      </c>
      <c r="G272" s="13">
        <v>0</v>
      </c>
      <c r="H272" s="16">
        <v>0</v>
      </c>
      <c r="I272" s="13">
        <v>0</v>
      </c>
      <c r="J272" s="16">
        <v>0</v>
      </c>
      <c r="K272" s="13">
        <v>0</v>
      </c>
      <c r="L272" s="16">
        <v>0</v>
      </c>
      <c r="M272" s="13">
        <v>0</v>
      </c>
      <c r="N272" s="16">
        <v>0</v>
      </c>
      <c r="O272" s="10">
        <v>0</v>
      </c>
      <c r="P272" s="10">
        <v>0</v>
      </c>
      <c r="S272" s="52"/>
      <c r="T272" s="34"/>
      <c r="U272" s="34">
        <v>2019</v>
      </c>
      <c r="V272" s="13"/>
      <c r="W272" s="16"/>
      <c r="X272" s="13"/>
      <c r="Y272" s="16"/>
      <c r="Z272" s="13"/>
      <c r="AA272" s="16"/>
      <c r="AB272" s="13"/>
      <c r="AC272" s="16"/>
      <c r="AD272" s="13"/>
      <c r="AE272" s="16"/>
      <c r="AF272" s="22">
        <f t="shared" si="581"/>
        <v>0</v>
      </c>
      <c r="AG272" s="22">
        <f t="shared" si="582"/>
        <v>0</v>
      </c>
      <c r="AJ272" s="52"/>
      <c r="AK272" s="34"/>
      <c r="AL272" s="34">
        <v>2019</v>
      </c>
      <c r="AM272" s="52">
        <v>0</v>
      </c>
      <c r="AN272" s="34">
        <v>0</v>
      </c>
      <c r="AO272" s="52">
        <v>0</v>
      </c>
      <c r="AP272" s="34">
        <v>0</v>
      </c>
      <c r="AQ272" s="52">
        <v>0</v>
      </c>
      <c r="AR272" s="34">
        <v>0</v>
      </c>
      <c r="AS272" s="52">
        <v>0</v>
      </c>
      <c r="AT272" s="34">
        <v>0</v>
      </c>
      <c r="AU272" s="52">
        <v>0</v>
      </c>
      <c r="AV272" s="34">
        <v>0</v>
      </c>
      <c r="AW272" s="10">
        <f t="shared" si="633"/>
        <v>0</v>
      </c>
      <c r="AX272" s="10">
        <f t="shared" si="634"/>
        <v>0</v>
      </c>
      <c r="BA272" s="52"/>
      <c r="BB272" s="34"/>
      <c r="BC272" s="34">
        <v>2019</v>
      </c>
      <c r="BD272" s="52">
        <f t="shared" si="585"/>
        <v>0</v>
      </c>
      <c r="BE272" s="52">
        <f t="shared" si="586"/>
        <v>0</v>
      </c>
      <c r="BF272" s="52">
        <f t="shared" si="587"/>
        <v>0</v>
      </c>
      <c r="BG272" s="52">
        <f t="shared" si="588"/>
        <v>0</v>
      </c>
      <c r="BH272" s="52">
        <f t="shared" si="589"/>
        <v>0</v>
      </c>
      <c r="BI272" s="52">
        <f t="shared" si="590"/>
        <v>0</v>
      </c>
      <c r="BJ272" s="52">
        <f t="shared" si="591"/>
        <v>0</v>
      </c>
      <c r="BK272" s="52">
        <f t="shared" si="592"/>
        <v>0</v>
      </c>
      <c r="BL272" s="52">
        <f t="shared" si="593"/>
        <v>0</v>
      </c>
      <c r="BM272" s="52">
        <f t="shared" si="594"/>
        <v>0</v>
      </c>
      <c r="BN272" s="10">
        <f t="shared" si="595"/>
        <v>0</v>
      </c>
      <c r="BO272" s="10">
        <f t="shared" si="596"/>
        <v>0</v>
      </c>
    </row>
    <row r="273" ht="18.75" spans="2:67">
      <c r="B273" s="52"/>
      <c r="C273" s="34"/>
      <c r="D273" s="53">
        <v>2020</v>
      </c>
      <c r="E273" s="52">
        <v>0</v>
      </c>
      <c r="F273" s="34">
        <v>0</v>
      </c>
      <c r="G273" s="52">
        <v>0</v>
      </c>
      <c r="H273" s="34">
        <v>0</v>
      </c>
      <c r="I273" s="52">
        <v>0</v>
      </c>
      <c r="J273" s="34">
        <v>0</v>
      </c>
      <c r="K273" s="52">
        <v>0</v>
      </c>
      <c r="L273" s="34">
        <v>0</v>
      </c>
      <c r="M273" s="34">
        <v>0</v>
      </c>
      <c r="N273" s="34">
        <v>0</v>
      </c>
      <c r="O273" s="10">
        <v>0</v>
      </c>
      <c r="P273" s="10">
        <v>0</v>
      </c>
      <c r="S273" s="52"/>
      <c r="T273" s="34"/>
      <c r="U273" s="53">
        <v>2020</v>
      </c>
      <c r="V273" s="52"/>
      <c r="W273" s="34"/>
      <c r="X273" s="52"/>
      <c r="Y273" s="34"/>
      <c r="Z273" s="52"/>
      <c r="AA273" s="34"/>
      <c r="AB273" s="52"/>
      <c r="AC273" s="34"/>
      <c r="AD273" s="34"/>
      <c r="AE273" s="34"/>
      <c r="AF273" s="10">
        <f t="shared" si="581"/>
        <v>0</v>
      </c>
      <c r="AG273" s="10">
        <f t="shared" si="582"/>
        <v>0</v>
      </c>
      <c r="AJ273" s="52"/>
      <c r="AK273" s="34"/>
      <c r="AL273" s="53">
        <v>2020</v>
      </c>
      <c r="AM273" s="52">
        <v>0</v>
      </c>
      <c r="AN273" s="34">
        <v>0</v>
      </c>
      <c r="AO273" s="52">
        <v>0</v>
      </c>
      <c r="AP273" s="34">
        <v>0</v>
      </c>
      <c r="AQ273" s="52">
        <v>0</v>
      </c>
      <c r="AR273" s="34">
        <v>0</v>
      </c>
      <c r="AS273" s="52">
        <v>0</v>
      </c>
      <c r="AT273" s="34">
        <v>0</v>
      </c>
      <c r="AU273" s="52">
        <v>0</v>
      </c>
      <c r="AV273" s="34">
        <v>0</v>
      </c>
      <c r="AW273" s="10">
        <f t="shared" si="633"/>
        <v>0</v>
      </c>
      <c r="AX273" s="10">
        <f t="shared" si="634"/>
        <v>0</v>
      </c>
      <c r="BA273" s="52"/>
      <c r="BB273" s="34"/>
      <c r="BC273" s="53">
        <v>2020</v>
      </c>
      <c r="BD273" s="52">
        <f t="shared" si="585"/>
        <v>0</v>
      </c>
      <c r="BE273" s="52">
        <f t="shared" si="586"/>
        <v>0</v>
      </c>
      <c r="BF273" s="52">
        <f t="shared" si="587"/>
        <v>0</v>
      </c>
      <c r="BG273" s="52">
        <f t="shared" si="588"/>
        <v>0</v>
      </c>
      <c r="BH273" s="52">
        <f t="shared" si="589"/>
        <v>0</v>
      </c>
      <c r="BI273" s="52">
        <f t="shared" si="590"/>
        <v>0</v>
      </c>
      <c r="BJ273" s="52">
        <f t="shared" si="591"/>
        <v>0</v>
      </c>
      <c r="BK273" s="52">
        <f t="shared" si="592"/>
        <v>0</v>
      </c>
      <c r="BL273" s="52">
        <f t="shared" si="593"/>
        <v>0</v>
      </c>
      <c r="BM273" s="52">
        <f t="shared" si="594"/>
        <v>0</v>
      </c>
      <c r="BN273" s="10">
        <f t="shared" si="595"/>
        <v>0</v>
      </c>
      <c r="BO273" s="10">
        <f t="shared" si="596"/>
        <v>0</v>
      </c>
    </row>
    <row r="274" ht="18.75" spans="2:67">
      <c r="B274" s="52"/>
      <c r="C274" s="34"/>
      <c r="D274" s="53">
        <v>2021</v>
      </c>
      <c r="E274" s="16">
        <v>0</v>
      </c>
      <c r="F274" s="16">
        <v>0</v>
      </c>
      <c r="G274" s="13">
        <v>0</v>
      </c>
      <c r="H274" s="16">
        <v>0</v>
      </c>
      <c r="I274" s="13">
        <v>0</v>
      </c>
      <c r="J274" s="16">
        <v>0</v>
      </c>
      <c r="K274" s="13">
        <v>0</v>
      </c>
      <c r="L274" s="16">
        <v>0</v>
      </c>
      <c r="M274" s="16">
        <v>0</v>
      </c>
      <c r="N274" s="13">
        <v>0</v>
      </c>
      <c r="O274" s="10">
        <v>0</v>
      </c>
      <c r="P274" s="10">
        <v>0</v>
      </c>
      <c r="S274" s="52"/>
      <c r="T274" s="34"/>
      <c r="U274" s="53">
        <v>2021</v>
      </c>
      <c r="V274" s="52"/>
      <c r="W274" s="34"/>
      <c r="X274" s="52"/>
      <c r="Y274" s="34"/>
      <c r="Z274" s="52"/>
      <c r="AA274" s="34"/>
      <c r="AB274" s="52"/>
      <c r="AC274" s="34"/>
      <c r="AD274" s="34"/>
      <c r="AE274" s="34"/>
      <c r="AF274" s="10"/>
      <c r="AG274" s="10"/>
      <c r="AJ274" s="52"/>
      <c r="AK274" s="34"/>
      <c r="AL274" s="53">
        <v>2021</v>
      </c>
      <c r="AM274" s="52">
        <v>0</v>
      </c>
      <c r="AN274" s="34">
        <v>0</v>
      </c>
      <c r="AO274" s="52">
        <v>0</v>
      </c>
      <c r="AP274" s="34">
        <v>0</v>
      </c>
      <c r="AQ274" s="52">
        <v>0</v>
      </c>
      <c r="AR274" s="34">
        <v>0</v>
      </c>
      <c r="AS274" s="52">
        <v>0</v>
      </c>
      <c r="AT274" s="34">
        <v>0</v>
      </c>
      <c r="AU274" s="52">
        <v>0</v>
      </c>
      <c r="AV274" s="34">
        <v>0</v>
      </c>
      <c r="AW274" s="10">
        <f t="shared" si="633"/>
        <v>0</v>
      </c>
      <c r="AX274" s="10">
        <f t="shared" si="634"/>
        <v>0</v>
      </c>
      <c r="BA274" s="52"/>
      <c r="BB274" s="34"/>
      <c r="BC274" s="53">
        <v>2021</v>
      </c>
      <c r="BD274" s="52">
        <f t="shared" si="585"/>
        <v>0</v>
      </c>
      <c r="BE274" s="52">
        <f t="shared" si="586"/>
        <v>0</v>
      </c>
      <c r="BF274" s="52">
        <f t="shared" si="587"/>
        <v>0</v>
      </c>
      <c r="BG274" s="52">
        <f t="shared" si="588"/>
        <v>0</v>
      </c>
      <c r="BH274" s="52">
        <f t="shared" si="589"/>
        <v>0</v>
      </c>
      <c r="BI274" s="52">
        <f t="shared" si="590"/>
        <v>0</v>
      </c>
      <c r="BJ274" s="52">
        <f t="shared" si="591"/>
        <v>0</v>
      </c>
      <c r="BK274" s="52">
        <f t="shared" si="592"/>
        <v>0</v>
      </c>
      <c r="BL274" s="52">
        <f t="shared" si="593"/>
        <v>0</v>
      </c>
      <c r="BM274" s="52">
        <f t="shared" si="594"/>
        <v>0</v>
      </c>
      <c r="BN274" s="10">
        <f t="shared" si="595"/>
        <v>0</v>
      </c>
      <c r="BO274" s="10">
        <f t="shared" si="596"/>
        <v>0</v>
      </c>
    </row>
    <row r="275" customHeight="1" spans="2:67">
      <c r="B275" s="56" t="s">
        <v>61</v>
      </c>
      <c r="C275" s="57"/>
      <c r="D275" s="58"/>
      <c r="E275" s="59">
        <v>0</v>
      </c>
      <c r="F275" s="59">
        <v>0</v>
      </c>
      <c r="G275" s="59">
        <v>0</v>
      </c>
      <c r="H275" s="59">
        <v>0</v>
      </c>
      <c r="I275" s="59">
        <v>0</v>
      </c>
      <c r="J275" s="59">
        <v>0</v>
      </c>
      <c r="K275" s="59">
        <v>0</v>
      </c>
      <c r="L275" s="59">
        <v>0</v>
      </c>
      <c r="M275" s="59">
        <v>0</v>
      </c>
      <c r="N275" s="59">
        <v>0</v>
      </c>
      <c r="O275" s="59">
        <v>0</v>
      </c>
      <c r="P275" s="59">
        <v>0</v>
      </c>
      <c r="S275" s="56" t="s">
        <v>61</v>
      </c>
      <c r="T275" s="57"/>
      <c r="U275" s="58"/>
      <c r="V275" s="59">
        <f>SUM(V269:V274)</f>
        <v>0</v>
      </c>
      <c r="W275" s="59">
        <f t="shared" ref="W275" si="635">SUM(W269:W274)</f>
        <v>0</v>
      </c>
      <c r="X275" s="59">
        <f t="shared" ref="X275" si="636">SUM(X269:X274)</f>
        <v>0</v>
      </c>
      <c r="Y275" s="59">
        <f t="shared" ref="Y275" si="637">SUM(Y269:Y274)</f>
        <v>0</v>
      </c>
      <c r="Z275" s="59">
        <f t="shared" ref="Z275" si="638">SUM(Z269:Z274)</f>
        <v>0</v>
      </c>
      <c r="AA275" s="59">
        <f t="shared" ref="AA275" si="639">SUM(AA269:AA274)</f>
        <v>0</v>
      </c>
      <c r="AB275" s="59">
        <f t="shared" ref="AB275" si="640">SUM(AB269:AB274)</f>
        <v>0</v>
      </c>
      <c r="AC275" s="59">
        <f t="shared" ref="AC275" si="641">SUM(AC269:AC274)</f>
        <v>0</v>
      </c>
      <c r="AD275" s="59">
        <f t="shared" ref="AD275" si="642">SUM(AD269:AD274)</f>
        <v>0</v>
      </c>
      <c r="AE275" s="59">
        <f t="shared" ref="AE275" si="643">SUM(AE269:AE274)</f>
        <v>0</v>
      </c>
      <c r="AF275" s="59">
        <f t="shared" ref="AF275" si="644">SUM(AF269:AF274)</f>
        <v>0</v>
      </c>
      <c r="AG275" s="59">
        <f t="shared" ref="AG275" si="645">SUM(AG269:AG274)</f>
        <v>0</v>
      </c>
      <c r="AJ275" s="56" t="s">
        <v>61</v>
      </c>
      <c r="AK275" s="57"/>
      <c r="AL275" s="58"/>
      <c r="AM275" s="59">
        <f>SUM(AM269:AM274)</f>
        <v>0</v>
      </c>
      <c r="AN275" s="59">
        <f t="shared" ref="AN275:AX275" si="646">SUM(AN269:AN274)</f>
        <v>0</v>
      </c>
      <c r="AO275" s="59">
        <f t="shared" si="646"/>
        <v>0</v>
      </c>
      <c r="AP275" s="59">
        <f t="shared" si="646"/>
        <v>0</v>
      </c>
      <c r="AQ275" s="59">
        <f t="shared" si="646"/>
        <v>0</v>
      </c>
      <c r="AR275" s="59">
        <f t="shared" si="646"/>
        <v>0</v>
      </c>
      <c r="AS275" s="59">
        <f t="shared" si="646"/>
        <v>0</v>
      </c>
      <c r="AT275" s="59">
        <f t="shared" si="646"/>
        <v>0</v>
      </c>
      <c r="AU275" s="59">
        <f t="shared" si="646"/>
        <v>0</v>
      </c>
      <c r="AV275" s="59">
        <f t="shared" si="646"/>
        <v>0</v>
      </c>
      <c r="AW275" s="59">
        <f t="shared" si="646"/>
        <v>0</v>
      </c>
      <c r="AX275" s="59">
        <f t="shared" si="646"/>
        <v>0</v>
      </c>
      <c r="BA275" s="56" t="s">
        <v>61</v>
      </c>
      <c r="BB275" s="57"/>
      <c r="BC275" s="58"/>
      <c r="BD275" s="52">
        <f t="shared" si="585"/>
        <v>0</v>
      </c>
      <c r="BE275" s="52">
        <f t="shared" si="586"/>
        <v>0</v>
      </c>
      <c r="BF275" s="52">
        <f t="shared" si="587"/>
        <v>0</v>
      </c>
      <c r="BG275" s="52">
        <f t="shared" si="588"/>
        <v>0</v>
      </c>
      <c r="BH275" s="52">
        <f t="shared" si="589"/>
        <v>0</v>
      </c>
      <c r="BI275" s="52">
        <f t="shared" si="590"/>
        <v>0</v>
      </c>
      <c r="BJ275" s="52">
        <f t="shared" si="591"/>
        <v>0</v>
      </c>
      <c r="BK275" s="52">
        <f t="shared" si="592"/>
        <v>0</v>
      </c>
      <c r="BL275" s="52">
        <f t="shared" si="593"/>
        <v>0</v>
      </c>
      <c r="BM275" s="52">
        <f t="shared" si="594"/>
        <v>0</v>
      </c>
      <c r="BN275" s="10">
        <f t="shared" si="595"/>
        <v>0</v>
      </c>
      <c r="BO275" s="10">
        <f t="shared" si="596"/>
        <v>0</v>
      </c>
    </row>
    <row r="276" ht="18.75" spans="2:67">
      <c r="B276" s="52">
        <v>4</v>
      </c>
      <c r="C276" s="34" t="s">
        <v>428</v>
      </c>
      <c r="D276" s="34">
        <v>2016</v>
      </c>
      <c r="E276" s="16">
        <v>0</v>
      </c>
      <c r="F276" s="16">
        <v>0</v>
      </c>
      <c r="G276" s="16">
        <v>0</v>
      </c>
      <c r="H276" s="16">
        <v>0</v>
      </c>
      <c r="I276" s="13">
        <v>0</v>
      </c>
      <c r="J276" s="16">
        <v>0</v>
      </c>
      <c r="K276" s="13">
        <v>0</v>
      </c>
      <c r="L276" s="16">
        <v>0</v>
      </c>
      <c r="M276" s="16">
        <v>0</v>
      </c>
      <c r="N276" s="16">
        <v>0</v>
      </c>
      <c r="O276" s="10">
        <v>0</v>
      </c>
      <c r="P276" s="10">
        <v>0</v>
      </c>
      <c r="S276" s="52">
        <v>4</v>
      </c>
      <c r="T276" s="34" t="s">
        <v>428</v>
      </c>
      <c r="U276" s="53">
        <v>2016</v>
      </c>
      <c r="V276" s="13">
        <v>0</v>
      </c>
      <c r="W276" s="16">
        <v>0</v>
      </c>
      <c r="X276" s="13">
        <v>0</v>
      </c>
      <c r="Y276" s="16">
        <v>0</v>
      </c>
      <c r="Z276" s="13">
        <v>0</v>
      </c>
      <c r="AA276" s="16">
        <v>0</v>
      </c>
      <c r="AB276" s="13">
        <v>0</v>
      </c>
      <c r="AC276" s="16">
        <v>0</v>
      </c>
      <c r="AD276" s="16">
        <v>0</v>
      </c>
      <c r="AE276" s="16">
        <v>0</v>
      </c>
      <c r="AF276" s="10">
        <f t="shared" ref="AF276:AF282" si="647">V276+X276+Z276+AB276+AD276</f>
        <v>0</v>
      </c>
      <c r="AG276" s="10">
        <f t="shared" ref="AG276:AG282" si="648">W276+Y276+AA276+AC276+AE276</f>
        <v>0</v>
      </c>
      <c r="AJ276" s="52">
        <v>4</v>
      </c>
      <c r="AK276" s="34" t="s">
        <v>428</v>
      </c>
      <c r="AL276" s="53">
        <v>2016</v>
      </c>
      <c r="AM276" s="13">
        <v>0</v>
      </c>
      <c r="AN276" s="16">
        <v>0</v>
      </c>
      <c r="AO276" s="13">
        <v>0</v>
      </c>
      <c r="AP276" s="16">
        <v>0</v>
      </c>
      <c r="AQ276" s="13">
        <v>0</v>
      </c>
      <c r="AR276" s="16">
        <v>0</v>
      </c>
      <c r="AS276" s="13">
        <v>0</v>
      </c>
      <c r="AT276" s="16">
        <v>0</v>
      </c>
      <c r="AU276" s="16">
        <v>0</v>
      </c>
      <c r="AV276" s="16">
        <v>0</v>
      </c>
      <c r="AW276" s="10">
        <f t="shared" ref="AW276:AW282" si="649">AM276+AO276+AQ276+AS276+AU276</f>
        <v>0</v>
      </c>
      <c r="AX276" s="10">
        <f t="shared" ref="AX276:AX282" si="650">AN276+AP276+AR276+AT276+AV276</f>
        <v>0</v>
      </c>
      <c r="BA276" s="52">
        <v>4</v>
      </c>
      <c r="BB276" s="34" t="s">
        <v>428</v>
      </c>
      <c r="BC276" s="53">
        <v>2016</v>
      </c>
      <c r="BD276" s="52">
        <f t="shared" si="585"/>
        <v>0</v>
      </c>
      <c r="BE276" s="52">
        <f t="shared" si="586"/>
        <v>0</v>
      </c>
      <c r="BF276" s="52">
        <f t="shared" si="587"/>
        <v>0</v>
      </c>
      <c r="BG276" s="52">
        <f t="shared" si="588"/>
        <v>0</v>
      </c>
      <c r="BH276" s="52">
        <f t="shared" si="589"/>
        <v>0</v>
      </c>
      <c r="BI276" s="52">
        <f t="shared" si="590"/>
        <v>0</v>
      </c>
      <c r="BJ276" s="52">
        <f t="shared" si="591"/>
        <v>0</v>
      </c>
      <c r="BK276" s="52">
        <f t="shared" si="592"/>
        <v>0</v>
      </c>
      <c r="BL276" s="52">
        <f t="shared" si="593"/>
        <v>0</v>
      </c>
      <c r="BM276" s="52">
        <f t="shared" si="594"/>
        <v>0</v>
      </c>
      <c r="BN276" s="10">
        <f t="shared" si="595"/>
        <v>0</v>
      </c>
      <c r="BO276" s="10">
        <f t="shared" si="596"/>
        <v>0</v>
      </c>
    </row>
    <row r="277" ht="18.75" spans="2:67">
      <c r="B277" s="52"/>
      <c r="C277" s="34"/>
      <c r="D277" s="34">
        <v>2017</v>
      </c>
      <c r="E277" s="16">
        <v>0</v>
      </c>
      <c r="F277" s="16">
        <v>0</v>
      </c>
      <c r="G277" s="16">
        <v>0</v>
      </c>
      <c r="H277" s="16">
        <v>0</v>
      </c>
      <c r="I277" s="13">
        <v>0</v>
      </c>
      <c r="J277" s="16">
        <v>0</v>
      </c>
      <c r="K277" s="13">
        <v>0</v>
      </c>
      <c r="L277" s="16">
        <v>0</v>
      </c>
      <c r="M277" s="16">
        <v>0</v>
      </c>
      <c r="N277" s="16">
        <v>0</v>
      </c>
      <c r="O277" s="10">
        <v>0</v>
      </c>
      <c r="P277" s="10">
        <v>0</v>
      </c>
      <c r="S277" s="52"/>
      <c r="T277" s="34"/>
      <c r="U277" s="53">
        <v>2017</v>
      </c>
      <c r="V277" s="13">
        <v>0</v>
      </c>
      <c r="W277" s="16">
        <v>0</v>
      </c>
      <c r="X277" s="13">
        <v>0</v>
      </c>
      <c r="Y277" s="16">
        <v>0</v>
      </c>
      <c r="Z277" s="13">
        <v>0</v>
      </c>
      <c r="AA277" s="16">
        <v>0</v>
      </c>
      <c r="AB277" s="13">
        <v>0</v>
      </c>
      <c r="AC277" s="16">
        <v>0</v>
      </c>
      <c r="AD277" s="16">
        <v>0</v>
      </c>
      <c r="AE277" s="16">
        <v>0</v>
      </c>
      <c r="AF277" s="10">
        <f t="shared" si="647"/>
        <v>0</v>
      </c>
      <c r="AG277" s="10">
        <f t="shared" si="648"/>
        <v>0</v>
      </c>
      <c r="AJ277" s="52"/>
      <c r="AK277" s="34"/>
      <c r="AL277" s="53">
        <v>2017</v>
      </c>
      <c r="AM277" s="13">
        <v>0</v>
      </c>
      <c r="AN277" s="16">
        <v>0</v>
      </c>
      <c r="AO277" s="13">
        <v>0</v>
      </c>
      <c r="AP277" s="16">
        <v>0</v>
      </c>
      <c r="AQ277" s="13">
        <v>0</v>
      </c>
      <c r="AR277" s="16">
        <v>0</v>
      </c>
      <c r="AS277" s="13">
        <v>0</v>
      </c>
      <c r="AT277" s="16">
        <v>0</v>
      </c>
      <c r="AU277" s="16">
        <v>0</v>
      </c>
      <c r="AV277" s="16">
        <v>0</v>
      </c>
      <c r="AW277" s="10">
        <f t="shared" si="649"/>
        <v>0</v>
      </c>
      <c r="AX277" s="10">
        <f t="shared" si="650"/>
        <v>0</v>
      </c>
      <c r="BA277" s="52"/>
      <c r="BB277" s="34"/>
      <c r="BC277" s="53">
        <v>2017</v>
      </c>
      <c r="BD277" s="52">
        <f t="shared" si="585"/>
        <v>0</v>
      </c>
      <c r="BE277" s="52">
        <f t="shared" si="586"/>
        <v>0</v>
      </c>
      <c r="BF277" s="52">
        <f t="shared" si="587"/>
        <v>0</v>
      </c>
      <c r="BG277" s="52">
        <f t="shared" si="588"/>
        <v>0</v>
      </c>
      <c r="BH277" s="52">
        <f t="shared" si="589"/>
        <v>0</v>
      </c>
      <c r="BI277" s="52">
        <f t="shared" si="590"/>
        <v>0</v>
      </c>
      <c r="BJ277" s="52">
        <f t="shared" si="591"/>
        <v>0</v>
      </c>
      <c r="BK277" s="52">
        <f t="shared" si="592"/>
        <v>0</v>
      </c>
      <c r="BL277" s="52">
        <f t="shared" si="593"/>
        <v>0</v>
      </c>
      <c r="BM277" s="52">
        <f t="shared" si="594"/>
        <v>0</v>
      </c>
      <c r="BN277" s="10">
        <f t="shared" si="595"/>
        <v>0</v>
      </c>
      <c r="BO277" s="10">
        <f t="shared" si="596"/>
        <v>0</v>
      </c>
    </row>
    <row r="278" ht="18.75" spans="2:67">
      <c r="B278" s="52"/>
      <c r="C278" s="34"/>
      <c r="D278" s="34">
        <v>2018</v>
      </c>
      <c r="E278" s="16">
        <v>0</v>
      </c>
      <c r="F278" s="16">
        <v>0</v>
      </c>
      <c r="G278" s="16">
        <v>0</v>
      </c>
      <c r="H278" s="16">
        <v>0</v>
      </c>
      <c r="I278" s="13">
        <v>0</v>
      </c>
      <c r="J278" s="16">
        <v>0</v>
      </c>
      <c r="K278" s="13">
        <v>0</v>
      </c>
      <c r="L278" s="16">
        <v>0</v>
      </c>
      <c r="M278" s="16">
        <v>0</v>
      </c>
      <c r="N278" s="16">
        <v>0</v>
      </c>
      <c r="O278" s="10">
        <v>0</v>
      </c>
      <c r="P278" s="10">
        <v>0</v>
      </c>
      <c r="S278" s="52"/>
      <c r="T278" s="34"/>
      <c r="U278" s="53">
        <v>2018</v>
      </c>
      <c r="V278" s="13">
        <v>0</v>
      </c>
      <c r="W278" s="16">
        <v>0</v>
      </c>
      <c r="X278" s="13">
        <v>0</v>
      </c>
      <c r="Y278" s="16">
        <v>0</v>
      </c>
      <c r="Z278" s="13">
        <v>0</v>
      </c>
      <c r="AA278" s="16">
        <v>0</v>
      </c>
      <c r="AB278" s="13">
        <v>0</v>
      </c>
      <c r="AC278" s="16">
        <v>0</v>
      </c>
      <c r="AD278" s="16">
        <v>0</v>
      </c>
      <c r="AE278" s="16">
        <v>0</v>
      </c>
      <c r="AF278" s="10">
        <f t="shared" si="647"/>
        <v>0</v>
      </c>
      <c r="AG278" s="10">
        <f t="shared" si="648"/>
        <v>0</v>
      </c>
      <c r="AJ278" s="52"/>
      <c r="AK278" s="34"/>
      <c r="AL278" s="53">
        <v>2018</v>
      </c>
      <c r="AM278" s="13">
        <v>0</v>
      </c>
      <c r="AN278" s="16">
        <v>0</v>
      </c>
      <c r="AO278" s="13">
        <v>0</v>
      </c>
      <c r="AP278" s="16">
        <v>0</v>
      </c>
      <c r="AQ278" s="13">
        <v>0</v>
      </c>
      <c r="AR278" s="16">
        <v>0</v>
      </c>
      <c r="AS278" s="13">
        <v>0</v>
      </c>
      <c r="AT278" s="16">
        <v>0</v>
      </c>
      <c r="AU278" s="16">
        <v>0</v>
      </c>
      <c r="AV278" s="16">
        <v>0</v>
      </c>
      <c r="AW278" s="10">
        <f t="shared" si="649"/>
        <v>0</v>
      </c>
      <c r="AX278" s="10">
        <f t="shared" si="650"/>
        <v>0</v>
      </c>
      <c r="BA278" s="52"/>
      <c r="BB278" s="34"/>
      <c r="BC278" s="53">
        <v>2018</v>
      </c>
      <c r="BD278" s="52">
        <f t="shared" si="585"/>
        <v>0</v>
      </c>
      <c r="BE278" s="52">
        <f t="shared" si="586"/>
        <v>0</v>
      </c>
      <c r="BF278" s="52">
        <f t="shared" si="587"/>
        <v>0</v>
      </c>
      <c r="BG278" s="52">
        <f t="shared" si="588"/>
        <v>0</v>
      </c>
      <c r="BH278" s="52">
        <f t="shared" si="589"/>
        <v>0</v>
      </c>
      <c r="BI278" s="52">
        <f t="shared" si="590"/>
        <v>0</v>
      </c>
      <c r="BJ278" s="52">
        <f t="shared" si="591"/>
        <v>0</v>
      </c>
      <c r="BK278" s="52">
        <f t="shared" si="592"/>
        <v>0</v>
      </c>
      <c r="BL278" s="52">
        <f t="shared" si="593"/>
        <v>0</v>
      </c>
      <c r="BM278" s="52">
        <f t="shared" si="594"/>
        <v>0</v>
      </c>
      <c r="BN278" s="10">
        <f t="shared" si="595"/>
        <v>0</v>
      </c>
      <c r="BO278" s="10">
        <f t="shared" si="596"/>
        <v>0</v>
      </c>
    </row>
    <row r="279" ht="18.75" spans="2:67">
      <c r="B279" s="52"/>
      <c r="C279" s="34"/>
      <c r="D279" s="34">
        <v>2019</v>
      </c>
      <c r="E279" s="16">
        <v>0</v>
      </c>
      <c r="F279" s="16">
        <v>0</v>
      </c>
      <c r="G279" s="16">
        <v>0</v>
      </c>
      <c r="H279" s="16">
        <v>0</v>
      </c>
      <c r="I279" s="13">
        <v>0</v>
      </c>
      <c r="J279" s="16">
        <v>0</v>
      </c>
      <c r="K279" s="13">
        <v>0</v>
      </c>
      <c r="L279" s="16">
        <v>0</v>
      </c>
      <c r="M279" s="16">
        <v>0</v>
      </c>
      <c r="N279" s="16">
        <v>0</v>
      </c>
      <c r="O279" s="10">
        <v>0</v>
      </c>
      <c r="P279" s="10">
        <v>0</v>
      </c>
      <c r="S279" s="52"/>
      <c r="T279" s="34"/>
      <c r="U279" s="53">
        <v>2019</v>
      </c>
      <c r="V279" s="13">
        <v>0</v>
      </c>
      <c r="W279" s="16">
        <v>0</v>
      </c>
      <c r="X279" s="13">
        <v>0</v>
      </c>
      <c r="Y279" s="16">
        <v>0</v>
      </c>
      <c r="Z279" s="13">
        <v>0</v>
      </c>
      <c r="AA279" s="16">
        <v>0</v>
      </c>
      <c r="AB279" s="13">
        <v>0</v>
      </c>
      <c r="AC279" s="16">
        <v>0</v>
      </c>
      <c r="AD279" s="16">
        <v>0</v>
      </c>
      <c r="AE279" s="16">
        <v>0</v>
      </c>
      <c r="AF279" s="10">
        <f t="shared" si="647"/>
        <v>0</v>
      </c>
      <c r="AG279" s="10">
        <f t="shared" si="648"/>
        <v>0</v>
      </c>
      <c r="AJ279" s="52"/>
      <c r="AK279" s="34"/>
      <c r="AL279" s="53">
        <v>2019</v>
      </c>
      <c r="AM279" s="13">
        <v>0</v>
      </c>
      <c r="AN279" s="16">
        <v>0</v>
      </c>
      <c r="AO279" s="13">
        <v>0</v>
      </c>
      <c r="AP279" s="16">
        <v>0</v>
      </c>
      <c r="AQ279" s="13">
        <v>0</v>
      </c>
      <c r="AR279" s="16">
        <v>0</v>
      </c>
      <c r="AS279" s="13">
        <v>0</v>
      </c>
      <c r="AT279" s="16">
        <v>0</v>
      </c>
      <c r="AU279" s="16">
        <v>0</v>
      </c>
      <c r="AV279" s="16">
        <v>0</v>
      </c>
      <c r="AW279" s="10">
        <f t="shared" si="649"/>
        <v>0</v>
      </c>
      <c r="AX279" s="10">
        <f t="shared" si="650"/>
        <v>0</v>
      </c>
      <c r="BA279" s="52"/>
      <c r="BB279" s="34"/>
      <c r="BC279" s="53">
        <v>2019</v>
      </c>
      <c r="BD279" s="52">
        <f t="shared" si="585"/>
        <v>0</v>
      </c>
      <c r="BE279" s="52">
        <f t="shared" si="586"/>
        <v>0</v>
      </c>
      <c r="BF279" s="52">
        <f t="shared" si="587"/>
        <v>0</v>
      </c>
      <c r="BG279" s="52">
        <f t="shared" si="588"/>
        <v>0</v>
      </c>
      <c r="BH279" s="52">
        <f t="shared" si="589"/>
        <v>0</v>
      </c>
      <c r="BI279" s="52">
        <f t="shared" si="590"/>
        <v>0</v>
      </c>
      <c r="BJ279" s="52">
        <f t="shared" si="591"/>
        <v>0</v>
      </c>
      <c r="BK279" s="52">
        <f t="shared" si="592"/>
        <v>0</v>
      </c>
      <c r="BL279" s="52">
        <f t="shared" si="593"/>
        <v>0</v>
      </c>
      <c r="BM279" s="52">
        <f t="shared" si="594"/>
        <v>0</v>
      </c>
      <c r="BN279" s="10">
        <f t="shared" si="595"/>
        <v>0</v>
      </c>
      <c r="BO279" s="10">
        <f t="shared" si="596"/>
        <v>0</v>
      </c>
    </row>
    <row r="280" ht="18.75" spans="2:67">
      <c r="B280" s="52"/>
      <c r="C280" s="34"/>
      <c r="D280" s="53">
        <v>2020</v>
      </c>
      <c r="E280" s="52">
        <v>0</v>
      </c>
      <c r="F280" s="34">
        <v>0</v>
      </c>
      <c r="G280" s="52">
        <v>0</v>
      </c>
      <c r="H280" s="34">
        <v>0</v>
      </c>
      <c r="I280" s="52">
        <v>0</v>
      </c>
      <c r="J280" s="34">
        <v>0</v>
      </c>
      <c r="K280" s="52">
        <v>0</v>
      </c>
      <c r="L280" s="34">
        <v>0</v>
      </c>
      <c r="M280" s="34">
        <v>0</v>
      </c>
      <c r="N280" s="34">
        <v>0</v>
      </c>
      <c r="O280" s="10">
        <v>0</v>
      </c>
      <c r="P280" s="10">
        <v>0</v>
      </c>
      <c r="S280" s="52"/>
      <c r="T280" s="34"/>
      <c r="U280" s="53">
        <v>2020</v>
      </c>
      <c r="V280" s="13">
        <v>0</v>
      </c>
      <c r="W280" s="16">
        <v>0</v>
      </c>
      <c r="X280" s="52">
        <v>0</v>
      </c>
      <c r="Y280" s="34">
        <v>0</v>
      </c>
      <c r="Z280" s="52">
        <v>0</v>
      </c>
      <c r="AA280" s="34">
        <v>0</v>
      </c>
      <c r="AB280" s="52">
        <v>0</v>
      </c>
      <c r="AC280" s="34">
        <v>0</v>
      </c>
      <c r="AD280" s="34">
        <v>0</v>
      </c>
      <c r="AE280" s="34">
        <v>0</v>
      </c>
      <c r="AF280" s="10">
        <f t="shared" si="647"/>
        <v>0</v>
      </c>
      <c r="AG280" s="10">
        <f t="shared" si="648"/>
        <v>0</v>
      </c>
      <c r="AJ280" s="52"/>
      <c r="AK280" s="34"/>
      <c r="AL280" s="53">
        <v>2020</v>
      </c>
      <c r="AM280" s="13">
        <v>0</v>
      </c>
      <c r="AN280" s="16">
        <v>0</v>
      </c>
      <c r="AO280" s="52">
        <v>0</v>
      </c>
      <c r="AP280" s="34">
        <v>0</v>
      </c>
      <c r="AQ280" s="52">
        <v>0</v>
      </c>
      <c r="AR280" s="34">
        <v>0</v>
      </c>
      <c r="AS280" s="52">
        <v>0</v>
      </c>
      <c r="AT280" s="34">
        <v>0</v>
      </c>
      <c r="AU280" s="34">
        <v>0</v>
      </c>
      <c r="AV280" s="34">
        <v>0</v>
      </c>
      <c r="AW280" s="10">
        <f t="shared" si="649"/>
        <v>0</v>
      </c>
      <c r="AX280" s="10">
        <f t="shared" si="650"/>
        <v>0</v>
      </c>
      <c r="BA280" s="52"/>
      <c r="BB280" s="34"/>
      <c r="BC280" s="53">
        <v>2020</v>
      </c>
      <c r="BD280" s="52">
        <f t="shared" si="585"/>
        <v>0</v>
      </c>
      <c r="BE280" s="52">
        <f t="shared" si="586"/>
        <v>0</v>
      </c>
      <c r="BF280" s="52">
        <f t="shared" si="587"/>
        <v>0</v>
      </c>
      <c r="BG280" s="52">
        <f t="shared" si="588"/>
        <v>0</v>
      </c>
      <c r="BH280" s="52">
        <f t="shared" si="589"/>
        <v>0</v>
      </c>
      <c r="BI280" s="52">
        <f t="shared" si="590"/>
        <v>0</v>
      </c>
      <c r="BJ280" s="52">
        <f t="shared" si="591"/>
        <v>0</v>
      </c>
      <c r="BK280" s="52">
        <f t="shared" si="592"/>
        <v>0</v>
      </c>
      <c r="BL280" s="52">
        <f t="shared" si="593"/>
        <v>0</v>
      </c>
      <c r="BM280" s="52">
        <f t="shared" si="594"/>
        <v>0</v>
      </c>
      <c r="BN280" s="10">
        <f t="shared" si="595"/>
        <v>0</v>
      </c>
      <c r="BO280" s="10">
        <f t="shared" si="596"/>
        <v>0</v>
      </c>
    </row>
    <row r="281" ht="18.75" spans="2:67">
      <c r="B281" s="52"/>
      <c r="C281" s="34"/>
      <c r="D281" s="53">
        <v>2021</v>
      </c>
      <c r="E281" s="16">
        <v>0</v>
      </c>
      <c r="F281" s="16">
        <v>0</v>
      </c>
      <c r="G281" s="13">
        <v>0</v>
      </c>
      <c r="H281" s="16">
        <v>0</v>
      </c>
      <c r="I281" s="13">
        <v>0</v>
      </c>
      <c r="J281" s="16">
        <v>0</v>
      </c>
      <c r="K281" s="13">
        <v>0</v>
      </c>
      <c r="L281" s="16">
        <v>0</v>
      </c>
      <c r="M281" s="16">
        <v>0</v>
      </c>
      <c r="N281" s="13">
        <v>0</v>
      </c>
      <c r="O281" s="10">
        <v>0</v>
      </c>
      <c r="P281" s="10">
        <v>0</v>
      </c>
      <c r="S281" s="52"/>
      <c r="T281" s="34"/>
      <c r="U281" s="53">
        <v>2021</v>
      </c>
      <c r="V281" s="16">
        <v>0</v>
      </c>
      <c r="W281" s="16">
        <v>0</v>
      </c>
      <c r="X281" s="13">
        <v>0</v>
      </c>
      <c r="Y281" s="16">
        <v>0</v>
      </c>
      <c r="Z281" s="13">
        <v>0</v>
      </c>
      <c r="AA281" s="16">
        <v>0</v>
      </c>
      <c r="AB281" s="13">
        <v>0</v>
      </c>
      <c r="AC281" s="16">
        <v>0</v>
      </c>
      <c r="AD281" s="16">
        <v>0</v>
      </c>
      <c r="AE281" s="13">
        <v>0</v>
      </c>
      <c r="AF281" s="10">
        <f t="shared" si="647"/>
        <v>0</v>
      </c>
      <c r="AG281" s="10">
        <f t="shared" si="648"/>
        <v>0</v>
      </c>
      <c r="AJ281" s="52"/>
      <c r="AK281" s="34"/>
      <c r="AL281" s="53">
        <v>2021</v>
      </c>
      <c r="AM281" s="16">
        <v>0</v>
      </c>
      <c r="AN281" s="16">
        <v>0</v>
      </c>
      <c r="AO281" s="13">
        <v>0</v>
      </c>
      <c r="AP281" s="16">
        <v>0</v>
      </c>
      <c r="AQ281" s="13">
        <v>0</v>
      </c>
      <c r="AR281" s="16">
        <v>0</v>
      </c>
      <c r="AS281" s="13">
        <v>0</v>
      </c>
      <c r="AT281" s="16">
        <v>0</v>
      </c>
      <c r="AU281" s="16">
        <v>0</v>
      </c>
      <c r="AV281" s="13">
        <v>0</v>
      </c>
      <c r="AW281" s="10">
        <f t="shared" si="649"/>
        <v>0</v>
      </c>
      <c r="AX281" s="10">
        <f t="shared" si="650"/>
        <v>0</v>
      </c>
      <c r="BA281" s="52"/>
      <c r="BB281" s="34"/>
      <c r="BC281" s="53">
        <v>2021</v>
      </c>
      <c r="BD281" s="52">
        <f t="shared" si="585"/>
        <v>0</v>
      </c>
      <c r="BE281" s="52">
        <f t="shared" si="586"/>
        <v>0</v>
      </c>
      <c r="BF281" s="52">
        <f t="shared" si="587"/>
        <v>0</v>
      </c>
      <c r="BG281" s="52">
        <f t="shared" si="588"/>
        <v>0</v>
      </c>
      <c r="BH281" s="52">
        <f t="shared" si="589"/>
        <v>0</v>
      </c>
      <c r="BI281" s="52">
        <f t="shared" si="590"/>
        <v>0</v>
      </c>
      <c r="BJ281" s="52">
        <f t="shared" si="591"/>
        <v>0</v>
      </c>
      <c r="BK281" s="52">
        <f t="shared" si="592"/>
        <v>0</v>
      </c>
      <c r="BL281" s="52">
        <f t="shared" si="593"/>
        <v>0</v>
      </c>
      <c r="BM281" s="52">
        <f t="shared" si="594"/>
        <v>0</v>
      </c>
      <c r="BN281" s="10">
        <f t="shared" si="595"/>
        <v>0</v>
      </c>
      <c r="BO281" s="10">
        <f t="shared" si="596"/>
        <v>0</v>
      </c>
    </row>
    <row r="282" ht="18.75" spans="2:67">
      <c r="B282" s="54"/>
      <c r="C282" s="55"/>
      <c r="D282" s="53"/>
      <c r="E282" s="16">
        <v>0</v>
      </c>
      <c r="F282" s="16">
        <v>0</v>
      </c>
      <c r="G282" s="13">
        <v>0</v>
      </c>
      <c r="H282" s="16">
        <v>0</v>
      </c>
      <c r="I282" s="13">
        <v>0</v>
      </c>
      <c r="J282" s="16">
        <v>0</v>
      </c>
      <c r="K282" s="13">
        <v>0</v>
      </c>
      <c r="L282" s="16">
        <v>0</v>
      </c>
      <c r="M282" s="16">
        <v>0</v>
      </c>
      <c r="N282" s="13">
        <v>0</v>
      </c>
      <c r="O282" s="10">
        <v>0</v>
      </c>
      <c r="P282" s="10">
        <v>0</v>
      </c>
      <c r="S282" s="52"/>
      <c r="T282" s="34"/>
      <c r="U282" s="53">
        <v>2022</v>
      </c>
      <c r="V282" s="16">
        <v>0</v>
      </c>
      <c r="W282" s="16">
        <v>0</v>
      </c>
      <c r="X282" s="13">
        <v>0</v>
      </c>
      <c r="Y282" s="16">
        <v>0</v>
      </c>
      <c r="Z282" s="13">
        <v>0</v>
      </c>
      <c r="AA282" s="16">
        <v>0</v>
      </c>
      <c r="AB282" s="13">
        <v>0</v>
      </c>
      <c r="AC282" s="16">
        <v>0</v>
      </c>
      <c r="AD282" s="16">
        <v>0</v>
      </c>
      <c r="AE282" s="13">
        <v>0</v>
      </c>
      <c r="AF282" s="10">
        <f t="shared" si="647"/>
        <v>0</v>
      </c>
      <c r="AG282" s="10">
        <f t="shared" si="648"/>
        <v>0</v>
      </c>
      <c r="AJ282" s="52"/>
      <c r="AK282" s="34"/>
      <c r="AL282" s="53">
        <v>2022</v>
      </c>
      <c r="AM282" s="16">
        <v>0</v>
      </c>
      <c r="AN282" s="16">
        <v>0</v>
      </c>
      <c r="AO282" s="13">
        <v>0</v>
      </c>
      <c r="AP282" s="16">
        <v>0</v>
      </c>
      <c r="AQ282" s="13">
        <v>0</v>
      </c>
      <c r="AR282" s="16">
        <v>0</v>
      </c>
      <c r="AS282" s="13">
        <v>0</v>
      </c>
      <c r="AT282" s="16">
        <v>0</v>
      </c>
      <c r="AU282" s="16">
        <v>0</v>
      </c>
      <c r="AV282" s="13">
        <v>0</v>
      </c>
      <c r="AW282" s="10">
        <f t="shared" si="649"/>
        <v>0</v>
      </c>
      <c r="AX282" s="10">
        <f t="shared" si="650"/>
        <v>0</v>
      </c>
      <c r="BA282" s="52"/>
      <c r="BB282" s="34"/>
      <c r="BC282" s="53">
        <v>2022</v>
      </c>
      <c r="BD282" s="52">
        <f t="shared" si="585"/>
        <v>0</v>
      </c>
      <c r="BE282" s="52">
        <f t="shared" si="586"/>
        <v>0</v>
      </c>
      <c r="BF282" s="52">
        <f t="shared" si="587"/>
        <v>0</v>
      </c>
      <c r="BG282" s="52">
        <f t="shared" si="588"/>
        <v>0</v>
      </c>
      <c r="BH282" s="52">
        <f t="shared" si="589"/>
        <v>0</v>
      </c>
      <c r="BI282" s="52">
        <f t="shared" si="590"/>
        <v>0</v>
      </c>
      <c r="BJ282" s="52">
        <f t="shared" si="591"/>
        <v>0</v>
      </c>
      <c r="BK282" s="52">
        <f t="shared" si="592"/>
        <v>0</v>
      </c>
      <c r="BL282" s="52">
        <f t="shared" si="593"/>
        <v>0</v>
      </c>
      <c r="BM282" s="52">
        <f t="shared" si="594"/>
        <v>0</v>
      </c>
      <c r="BN282" s="10">
        <f t="shared" si="595"/>
        <v>0</v>
      </c>
      <c r="BO282" s="10">
        <f t="shared" si="596"/>
        <v>0</v>
      </c>
    </row>
    <row r="283" customHeight="1" spans="2:67">
      <c r="B283" s="56" t="s">
        <v>61</v>
      </c>
      <c r="C283" s="57"/>
      <c r="D283" s="58"/>
      <c r="E283" s="59">
        <v>0</v>
      </c>
      <c r="F283" s="59">
        <v>0</v>
      </c>
      <c r="G283" s="59">
        <v>0</v>
      </c>
      <c r="H283" s="59">
        <v>0</v>
      </c>
      <c r="I283" s="59">
        <v>0</v>
      </c>
      <c r="J283" s="59">
        <v>0</v>
      </c>
      <c r="K283" s="59">
        <v>0</v>
      </c>
      <c r="L283" s="59">
        <v>0</v>
      </c>
      <c r="M283" s="59">
        <v>0</v>
      </c>
      <c r="N283" s="59">
        <v>0</v>
      </c>
      <c r="O283" s="59">
        <v>0</v>
      </c>
      <c r="P283" s="59">
        <v>0</v>
      </c>
      <c r="S283" s="62" t="s">
        <v>61</v>
      </c>
      <c r="T283" s="63"/>
      <c r="U283" s="64"/>
      <c r="V283" s="59">
        <f t="shared" ref="V283:AG283" si="651">SUM(V276:V282)</f>
        <v>0</v>
      </c>
      <c r="W283" s="59">
        <f t="shared" si="651"/>
        <v>0</v>
      </c>
      <c r="X283" s="59">
        <f t="shared" si="651"/>
        <v>0</v>
      </c>
      <c r="Y283" s="59">
        <f t="shared" si="651"/>
        <v>0</v>
      </c>
      <c r="Z283" s="59">
        <f t="shared" si="651"/>
        <v>0</v>
      </c>
      <c r="AA283" s="59">
        <f t="shared" si="651"/>
        <v>0</v>
      </c>
      <c r="AB283" s="59">
        <f t="shared" si="651"/>
        <v>0</v>
      </c>
      <c r="AC283" s="59">
        <f t="shared" si="651"/>
        <v>0</v>
      </c>
      <c r="AD283" s="59">
        <f t="shared" si="651"/>
        <v>0</v>
      </c>
      <c r="AE283" s="59">
        <f t="shared" si="651"/>
        <v>0</v>
      </c>
      <c r="AF283" s="59">
        <f t="shared" si="651"/>
        <v>0</v>
      </c>
      <c r="AG283" s="59">
        <f t="shared" si="651"/>
        <v>0</v>
      </c>
      <c r="AJ283" s="62" t="s">
        <v>61</v>
      </c>
      <c r="AK283" s="63"/>
      <c r="AL283" s="64"/>
      <c r="AM283" s="59">
        <f t="shared" ref="AM283:AX283" si="652">SUM(AM276:AM282)</f>
        <v>0</v>
      </c>
      <c r="AN283" s="59">
        <f t="shared" si="652"/>
        <v>0</v>
      </c>
      <c r="AO283" s="59">
        <f t="shared" si="652"/>
        <v>0</v>
      </c>
      <c r="AP283" s="59">
        <f t="shared" si="652"/>
        <v>0</v>
      </c>
      <c r="AQ283" s="59">
        <f t="shared" si="652"/>
        <v>0</v>
      </c>
      <c r="AR283" s="59">
        <f t="shared" si="652"/>
        <v>0</v>
      </c>
      <c r="AS283" s="59">
        <f t="shared" si="652"/>
        <v>0</v>
      </c>
      <c r="AT283" s="59">
        <f t="shared" si="652"/>
        <v>0</v>
      </c>
      <c r="AU283" s="59">
        <f t="shared" si="652"/>
        <v>0</v>
      </c>
      <c r="AV283" s="59">
        <f t="shared" si="652"/>
        <v>0</v>
      </c>
      <c r="AW283" s="59">
        <f t="shared" si="652"/>
        <v>0</v>
      </c>
      <c r="AX283" s="59">
        <f t="shared" si="652"/>
        <v>0</v>
      </c>
      <c r="BA283" s="56" t="s">
        <v>61</v>
      </c>
      <c r="BB283" s="57"/>
      <c r="BC283" s="58"/>
      <c r="BD283" s="52">
        <f t="shared" si="585"/>
        <v>0</v>
      </c>
      <c r="BE283" s="52">
        <f t="shared" si="586"/>
        <v>0</v>
      </c>
      <c r="BF283" s="52">
        <f t="shared" si="587"/>
        <v>0</v>
      </c>
      <c r="BG283" s="52">
        <f t="shared" si="588"/>
        <v>0</v>
      </c>
      <c r="BH283" s="52">
        <f t="shared" si="589"/>
        <v>0</v>
      </c>
      <c r="BI283" s="52">
        <f t="shared" si="590"/>
        <v>0</v>
      </c>
      <c r="BJ283" s="52">
        <f t="shared" si="591"/>
        <v>0</v>
      </c>
      <c r="BK283" s="52">
        <f t="shared" si="592"/>
        <v>0</v>
      </c>
      <c r="BL283" s="52">
        <f t="shared" si="593"/>
        <v>0</v>
      </c>
      <c r="BM283" s="52">
        <f t="shared" si="594"/>
        <v>0</v>
      </c>
      <c r="BN283" s="10">
        <f t="shared" si="595"/>
        <v>0</v>
      </c>
      <c r="BO283" s="10">
        <f t="shared" si="596"/>
        <v>0</v>
      </c>
    </row>
    <row r="284" ht="18.75" spans="2:67">
      <c r="B284" s="52">
        <v>5</v>
      </c>
      <c r="C284" s="34" t="s">
        <v>464</v>
      </c>
      <c r="D284" s="34">
        <v>2016</v>
      </c>
      <c r="E284" s="16">
        <v>0</v>
      </c>
      <c r="F284" s="16">
        <v>0</v>
      </c>
      <c r="G284" s="13">
        <v>0</v>
      </c>
      <c r="H284" s="16">
        <v>0</v>
      </c>
      <c r="I284" s="13">
        <v>0</v>
      </c>
      <c r="J284" s="16">
        <v>0</v>
      </c>
      <c r="K284" s="13">
        <v>0</v>
      </c>
      <c r="L284" s="16">
        <v>0</v>
      </c>
      <c r="M284" s="16">
        <v>0</v>
      </c>
      <c r="N284" s="13">
        <v>0</v>
      </c>
      <c r="O284" s="10">
        <v>0</v>
      </c>
      <c r="P284" s="10">
        <v>0</v>
      </c>
      <c r="S284" s="52">
        <v>5</v>
      </c>
      <c r="T284" s="34" t="s">
        <v>464</v>
      </c>
      <c r="U284" s="34">
        <v>2016</v>
      </c>
      <c r="V284" s="16"/>
      <c r="W284" s="16"/>
      <c r="X284" s="13"/>
      <c r="Y284" s="16"/>
      <c r="Z284" s="13"/>
      <c r="AA284" s="16"/>
      <c r="AB284" s="13"/>
      <c r="AC284" s="16"/>
      <c r="AD284" s="16"/>
      <c r="AE284" s="13"/>
      <c r="AF284" s="22">
        <f t="shared" si="581"/>
        <v>0</v>
      </c>
      <c r="AG284" s="22">
        <f t="shared" si="582"/>
        <v>0</v>
      </c>
      <c r="AJ284" s="52">
        <v>5</v>
      </c>
      <c r="AK284" s="34" t="s">
        <v>464</v>
      </c>
      <c r="AL284" s="34">
        <v>2016</v>
      </c>
      <c r="AM284" s="52">
        <v>0</v>
      </c>
      <c r="AN284" s="34">
        <v>0</v>
      </c>
      <c r="AO284" s="52">
        <v>0</v>
      </c>
      <c r="AP284" s="34">
        <v>0</v>
      </c>
      <c r="AQ284" s="52">
        <v>0</v>
      </c>
      <c r="AR284" s="34">
        <v>0</v>
      </c>
      <c r="AS284" s="52">
        <v>0</v>
      </c>
      <c r="AT284" s="34">
        <v>0</v>
      </c>
      <c r="AU284" s="52">
        <v>0</v>
      </c>
      <c r="AV284" s="34">
        <v>0</v>
      </c>
      <c r="AW284" s="10">
        <f t="shared" ref="AW284:AW289" si="653">AM284+AO284+AQ284+AS284+AU284</f>
        <v>0</v>
      </c>
      <c r="AX284" s="10">
        <f t="shared" ref="AX284:AX289" si="654">AN284+AP284+AR284+AT284+AV284</f>
        <v>0</v>
      </c>
      <c r="BA284" s="52">
        <v>5</v>
      </c>
      <c r="BB284" s="34" t="s">
        <v>464</v>
      </c>
      <c r="BC284" s="34">
        <v>2016</v>
      </c>
      <c r="BD284" s="52">
        <f t="shared" si="585"/>
        <v>0</v>
      </c>
      <c r="BE284" s="52">
        <f t="shared" si="586"/>
        <v>0</v>
      </c>
      <c r="BF284" s="52">
        <f t="shared" si="587"/>
        <v>0</v>
      </c>
      <c r="BG284" s="52">
        <f t="shared" si="588"/>
        <v>0</v>
      </c>
      <c r="BH284" s="52">
        <f t="shared" si="589"/>
        <v>0</v>
      </c>
      <c r="BI284" s="52">
        <f t="shared" si="590"/>
        <v>0</v>
      </c>
      <c r="BJ284" s="52">
        <f t="shared" si="591"/>
        <v>0</v>
      </c>
      <c r="BK284" s="52">
        <f t="shared" si="592"/>
        <v>0</v>
      </c>
      <c r="BL284" s="52">
        <f t="shared" si="593"/>
        <v>0</v>
      </c>
      <c r="BM284" s="52">
        <f t="shared" si="594"/>
        <v>0</v>
      </c>
      <c r="BN284" s="10">
        <f t="shared" si="595"/>
        <v>0</v>
      </c>
      <c r="BO284" s="10">
        <f t="shared" si="596"/>
        <v>0</v>
      </c>
    </row>
    <row r="285" ht="18.75" spans="2:67">
      <c r="B285" s="52"/>
      <c r="C285" s="34"/>
      <c r="D285" s="34">
        <v>2017</v>
      </c>
      <c r="E285" s="16">
        <v>0</v>
      </c>
      <c r="F285" s="16">
        <v>0</v>
      </c>
      <c r="G285" s="13">
        <v>0</v>
      </c>
      <c r="H285" s="16">
        <v>0</v>
      </c>
      <c r="I285" s="13">
        <v>0</v>
      </c>
      <c r="J285" s="16">
        <v>0</v>
      </c>
      <c r="K285" s="13">
        <v>0</v>
      </c>
      <c r="L285" s="16">
        <v>0</v>
      </c>
      <c r="M285" s="16">
        <v>0</v>
      </c>
      <c r="N285" s="13">
        <v>0</v>
      </c>
      <c r="O285" s="10">
        <v>0</v>
      </c>
      <c r="P285" s="10">
        <v>0</v>
      </c>
      <c r="S285" s="52"/>
      <c r="T285" s="34"/>
      <c r="U285" s="34">
        <v>2017</v>
      </c>
      <c r="V285" s="16"/>
      <c r="W285" s="16"/>
      <c r="X285" s="13"/>
      <c r="Y285" s="16"/>
      <c r="Z285" s="13"/>
      <c r="AA285" s="16"/>
      <c r="AB285" s="13"/>
      <c r="AC285" s="16"/>
      <c r="AD285" s="16"/>
      <c r="AE285" s="13"/>
      <c r="AF285" s="22">
        <f t="shared" ref="AF285:AF289" si="655">V285+X285+Z285+AB285+AD285</f>
        <v>0</v>
      </c>
      <c r="AG285" s="22">
        <f t="shared" ref="AG285:AG289" si="656">W285+Y285+AA285+AC285+AE285</f>
        <v>0</v>
      </c>
      <c r="AJ285" s="52"/>
      <c r="AK285" s="34"/>
      <c r="AL285" s="34">
        <v>2017</v>
      </c>
      <c r="AM285" s="52">
        <v>0</v>
      </c>
      <c r="AN285" s="34">
        <v>0</v>
      </c>
      <c r="AO285" s="52">
        <v>0</v>
      </c>
      <c r="AP285" s="34">
        <v>0</v>
      </c>
      <c r="AQ285" s="52">
        <v>0</v>
      </c>
      <c r="AR285" s="34">
        <v>0</v>
      </c>
      <c r="AS285" s="52">
        <v>0</v>
      </c>
      <c r="AT285" s="34">
        <v>0</v>
      </c>
      <c r="AU285" s="52">
        <v>0</v>
      </c>
      <c r="AV285" s="34">
        <v>0</v>
      </c>
      <c r="AW285" s="10">
        <f t="shared" si="653"/>
        <v>0</v>
      </c>
      <c r="AX285" s="10">
        <f t="shared" si="654"/>
        <v>0</v>
      </c>
      <c r="BA285" s="52"/>
      <c r="BB285" s="34"/>
      <c r="BC285" s="34">
        <v>2017</v>
      </c>
      <c r="BD285" s="52">
        <f t="shared" si="585"/>
        <v>0</v>
      </c>
      <c r="BE285" s="52">
        <f t="shared" si="586"/>
        <v>0</v>
      </c>
      <c r="BF285" s="52">
        <f t="shared" si="587"/>
        <v>0</v>
      </c>
      <c r="BG285" s="52">
        <f t="shared" si="588"/>
        <v>0</v>
      </c>
      <c r="BH285" s="52">
        <f t="shared" si="589"/>
        <v>0</v>
      </c>
      <c r="BI285" s="52">
        <f t="shared" si="590"/>
        <v>0</v>
      </c>
      <c r="BJ285" s="52">
        <f t="shared" si="591"/>
        <v>0</v>
      </c>
      <c r="BK285" s="52">
        <f t="shared" si="592"/>
        <v>0</v>
      </c>
      <c r="BL285" s="52">
        <f t="shared" si="593"/>
        <v>0</v>
      </c>
      <c r="BM285" s="52">
        <f t="shared" si="594"/>
        <v>0</v>
      </c>
      <c r="BN285" s="10">
        <f t="shared" si="595"/>
        <v>0</v>
      </c>
      <c r="BO285" s="10">
        <f t="shared" si="596"/>
        <v>0</v>
      </c>
    </row>
    <row r="286" ht="18.75" spans="2:67">
      <c r="B286" s="52"/>
      <c r="C286" s="34"/>
      <c r="D286" s="34">
        <v>2018</v>
      </c>
      <c r="E286" s="16">
        <v>0</v>
      </c>
      <c r="F286" s="16">
        <v>0</v>
      </c>
      <c r="G286" s="13">
        <v>0</v>
      </c>
      <c r="H286" s="16">
        <v>0</v>
      </c>
      <c r="I286" s="13">
        <v>0</v>
      </c>
      <c r="J286" s="16">
        <v>0</v>
      </c>
      <c r="K286" s="13">
        <v>0</v>
      </c>
      <c r="L286" s="16">
        <v>0</v>
      </c>
      <c r="M286" s="16">
        <v>0</v>
      </c>
      <c r="N286" s="13">
        <v>0</v>
      </c>
      <c r="O286" s="10">
        <v>0</v>
      </c>
      <c r="P286" s="10">
        <v>0</v>
      </c>
      <c r="S286" s="52"/>
      <c r="T286" s="34"/>
      <c r="U286" s="34">
        <v>2018</v>
      </c>
      <c r="V286" s="16"/>
      <c r="W286" s="16"/>
      <c r="X286" s="13"/>
      <c r="Y286" s="16"/>
      <c r="Z286" s="13"/>
      <c r="AA286" s="16"/>
      <c r="AB286" s="13"/>
      <c r="AC286" s="16"/>
      <c r="AD286" s="16"/>
      <c r="AE286" s="13"/>
      <c r="AF286" s="22">
        <f t="shared" si="655"/>
        <v>0</v>
      </c>
      <c r="AG286" s="22">
        <f t="shared" si="656"/>
        <v>0</v>
      </c>
      <c r="AJ286" s="52"/>
      <c r="AK286" s="34"/>
      <c r="AL286" s="34">
        <v>2018</v>
      </c>
      <c r="AM286" s="52">
        <v>0</v>
      </c>
      <c r="AN286" s="34">
        <v>0</v>
      </c>
      <c r="AO286" s="52">
        <v>0</v>
      </c>
      <c r="AP286" s="34">
        <v>0</v>
      </c>
      <c r="AQ286" s="52">
        <v>0</v>
      </c>
      <c r="AR286" s="34">
        <v>0</v>
      </c>
      <c r="AS286" s="52">
        <v>0</v>
      </c>
      <c r="AT286" s="34">
        <v>0</v>
      </c>
      <c r="AU286" s="52">
        <v>0</v>
      </c>
      <c r="AV286" s="34">
        <v>0</v>
      </c>
      <c r="AW286" s="10">
        <f t="shared" si="653"/>
        <v>0</v>
      </c>
      <c r="AX286" s="10">
        <f t="shared" si="654"/>
        <v>0</v>
      </c>
      <c r="BA286" s="52"/>
      <c r="BB286" s="34"/>
      <c r="BC286" s="34">
        <v>2018</v>
      </c>
      <c r="BD286" s="52">
        <f t="shared" si="585"/>
        <v>0</v>
      </c>
      <c r="BE286" s="52">
        <f t="shared" si="586"/>
        <v>0</v>
      </c>
      <c r="BF286" s="52">
        <f t="shared" si="587"/>
        <v>0</v>
      </c>
      <c r="BG286" s="52">
        <f t="shared" si="588"/>
        <v>0</v>
      </c>
      <c r="BH286" s="52">
        <f t="shared" si="589"/>
        <v>0</v>
      </c>
      <c r="BI286" s="52">
        <f t="shared" si="590"/>
        <v>0</v>
      </c>
      <c r="BJ286" s="52">
        <f t="shared" si="591"/>
        <v>0</v>
      </c>
      <c r="BK286" s="52">
        <f t="shared" si="592"/>
        <v>0</v>
      </c>
      <c r="BL286" s="52">
        <f t="shared" si="593"/>
        <v>0</v>
      </c>
      <c r="BM286" s="52">
        <f t="shared" si="594"/>
        <v>0</v>
      </c>
      <c r="BN286" s="10">
        <f t="shared" si="595"/>
        <v>0</v>
      </c>
      <c r="BO286" s="10">
        <f t="shared" si="596"/>
        <v>0</v>
      </c>
    </row>
    <row r="287" ht="18.75" spans="2:67">
      <c r="B287" s="52"/>
      <c r="C287" s="34"/>
      <c r="D287" s="34">
        <v>2019</v>
      </c>
      <c r="E287" s="16">
        <v>0</v>
      </c>
      <c r="F287" s="16">
        <v>0</v>
      </c>
      <c r="G287" s="13">
        <v>0</v>
      </c>
      <c r="H287" s="16">
        <v>0</v>
      </c>
      <c r="I287" s="13">
        <v>0</v>
      </c>
      <c r="J287" s="16">
        <v>0</v>
      </c>
      <c r="K287" s="13">
        <v>0</v>
      </c>
      <c r="L287" s="16">
        <v>0</v>
      </c>
      <c r="M287" s="16">
        <v>0</v>
      </c>
      <c r="N287" s="13">
        <v>0</v>
      </c>
      <c r="O287" s="10">
        <v>0</v>
      </c>
      <c r="P287" s="10">
        <v>0</v>
      </c>
      <c r="S287" s="52"/>
      <c r="T287" s="34"/>
      <c r="U287" s="34">
        <v>2019</v>
      </c>
      <c r="V287" s="16"/>
      <c r="W287" s="16"/>
      <c r="X287" s="13"/>
      <c r="Y287" s="16"/>
      <c r="Z287" s="13"/>
      <c r="AA287" s="16"/>
      <c r="AB287" s="13"/>
      <c r="AC287" s="16"/>
      <c r="AD287" s="16"/>
      <c r="AE287" s="13"/>
      <c r="AF287" s="22">
        <f t="shared" si="655"/>
        <v>0</v>
      </c>
      <c r="AG287" s="22">
        <f t="shared" si="656"/>
        <v>0</v>
      </c>
      <c r="AJ287" s="52"/>
      <c r="AK287" s="34"/>
      <c r="AL287" s="34">
        <v>2019</v>
      </c>
      <c r="AM287" s="52">
        <v>0</v>
      </c>
      <c r="AN287" s="34">
        <v>0</v>
      </c>
      <c r="AO287" s="52">
        <v>0</v>
      </c>
      <c r="AP287" s="34">
        <v>0</v>
      </c>
      <c r="AQ287" s="52">
        <v>0</v>
      </c>
      <c r="AR287" s="34">
        <v>0</v>
      </c>
      <c r="AS287" s="52">
        <v>0</v>
      </c>
      <c r="AT287" s="34">
        <v>0</v>
      </c>
      <c r="AU287" s="52">
        <v>0</v>
      </c>
      <c r="AV287" s="34">
        <v>0</v>
      </c>
      <c r="AW287" s="10">
        <f t="shared" si="653"/>
        <v>0</v>
      </c>
      <c r="AX287" s="10">
        <f t="shared" si="654"/>
        <v>0</v>
      </c>
      <c r="BA287" s="52"/>
      <c r="BB287" s="34"/>
      <c r="BC287" s="34">
        <v>2019</v>
      </c>
      <c r="BD287" s="52">
        <f t="shared" si="585"/>
        <v>0</v>
      </c>
      <c r="BE287" s="52">
        <f t="shared" si="586"/>
        <v>0</v>
      </c>
      <c r="BF287" s="52">
        <f t="shared" si="587"/>
        <v>0</v>
      </c>
      <c r="BG287" s="52">
        <f t="shared" si="588"/>
        <v>0</v>
      </c>
      <c r="BH287" s="52">
        <f t="shared" si="589"/>
        <v>0</v>
      </c>
      <c r="BI287" s="52">
        <f t="shared" si="590"/>
        <v>0</v>
      </c>
      <c r="BJ287" s="52">
        <f t="shared" si="591"/>
        <v>0</v>
      </c>
      <c r="BK287" s="52">
        <f t="shared" si="592"/>
        <v>0</v>
      </c>
      <c r="BL287" s="52">
        <f t="shared" si="593"/>
        <v>0</v>
      </c>
      <c r="BM287" s="52">
        <f t="shared" si="594"/>
        <v>0</v>
      </c>
      <c r="BN287" s="10">
        <f t="shared" si="595"/>
        <v>0</v>
      </c>
      <c r="BO287" s="10">
        <f t="shared" si="596"/>
        <v>0</v>
      </c>
    </row>
    <row r="288" ht="18.75" spans="2:67">
      <c r="B288" s="52"/>
      <c r="C288" s="34"/>
      <c r="D288" s="53">
        <v>2020</v>
      </c>
      <c r="E288" s="52">
        <v>0</v>
      </c>
      <c r="F288" s="34">
        <v>0</v>
      </c>
      <c r="G288" s="52">
        <v>0</v>
      </c>
      <c r="H288" s="34">
        <v>0</v>
      </c>
      <c r="I288" s="52">
        <v>0</v>
      </c>
      <c r="J288" s="34">
        <v>0</v>
      </c>
      <c r="K288" s="52">
        <v>0</v>
      </c>
      <c r="L288" s="34">
        <v>0</v>
      </c>
      <c r="M288" s="34">
        <v>0</v>
      </c>
      <c r="N288" s="34">
        <v>0</v>
      </c>
      <c r="O288" s="10">
        <v>0</v>
      </c>
      <c r="P288" s="10">
        <v>0</v>
      </c>
      <c r="S288" s="52"/>
      <c r="T288" s="34"/>
      <c r="U288" s="53">
        <v>2020</v>
      </c>
      <c r="V288" s="52"/>
      <c r="W288" s="34"/>
      <c r="X288" s="52"/>
      <c r="Y288" s="34"/>
      <c r="Z288" s="52"/>
      <c r="AA288" s="34"/>
      <c r="AB288" s="52"/>
      <c r="AC288" s="34"/>
      <c r="AD288" s="34"/>
      <c r="AE288" s="34"/>
      <c r="AF288" s="22">
        <f t="shared" si="655"/>
        <v>0</v>
      </c>
      <c r="AG288" s="22">
        <f t="shared" si="656"/>
        <v>0</v>
      </c>
      <c r="AJ288" s="52"/>
      <c r="AK288" s="34"/>
      <c r="AL288" s="53">
        <v>2020</v>
      </c>
      <c r="AM288" s="52">
        <v>0</v>
      </c>
      <c r="AN288" s="34">
        <v>0</v>
      </c>
      <c r="AO288" s="52">
        <v>0</v>
      </c>
      <c r="AP288" s="34">
        <v>0</v>
      </c>
      <c r="AQ288" s="52">
        <v>0</v>
      </c>
      <c r="AR288" s="34">
        <v>0</v>
      </c>
      <c r="AS288" s="52">
        <v>0</v>
      </c>
      <c r="AT288" s="34">
        <v>0</v>
      </c>
      <c r="AU288" s="52">
        <v>0</v>
      </c>
      <c r="AV288" s="34">
        <v>0</v>
      </c>
      <c r="AW288" s="10">
        <f t="shared" si="653"/>
        <v>0</v>
      </c>
      <c r="AX288" s="10">
        <f t="shared" si="654"/>
        <v>0</v>
      </c>
      <c r="BA288" s="52"/>
      <c r="BB288" s="34"/>
      <c r="BC288" s="53">
        <v>2020</v>
      </c>
      <c r="BD288" s="52">
        <f t="shared" si="585"/>
        <v>0</v>
      </c>
      <c r="BE288" s="52">
        <f t="shared" si="586"/>
        <v>0</v>
      </c>
      <c r="BF288" s="52">
        <f t="shared" si="587"/>
        <v>0</v>
      </c>
      <c r="BG288" s="52">
        <f t="shared" si="588"/>
        <v>0</v>
      </c>
      <c r="BH288" s="52">
        <f t="shared" si="589"/>
        <v>0</v>
      </c>
      <c r="BI288" s="52">
        <f t="shared" si="590"/>
        <v>0</v>
      </c>
      <c r="BJ288" s="52">
        <f t="shared" si="591"/>
        <v>0</v>
      </c>
      <c r="BK288" s="52">
        <f t="shared" si="592"/>
        <v>0</v>
      </c>
      <c r="BL288" s="52">
        <f t="shared" si="593"/>
        <v>0</v>
      </c>
      <c r="BM288" s="52">
        <f t="shared" si="594"/>
        <v>0</v>
      </c>
      <c r="BN288" s="10">
        <f t="shared" si="595"/>
        <v>0</v>
      </c>
      <c r="BO288" s="10">
        <f t="shared" si="596"/>
        <v>0</v>
      </c>
    </row>
    <row r="289" ht="18.75" spans="2:67">
      <c r="B289" s="52"/>
      <c r="C289" s="34"/>
      <c r="D289" s="53">
        <v>2021</v>
      </c>
      <c r="E289" s="16">
        <v>0</v>
      </c>
      <c r="F289" s="16">
        <v>0</v>
      </c>
      <c r="G289" s="13">
        <v>0</v>
      </c>
      <c r="H289" s="16">
        <v>0</v>
      </c>
      <c r="I289" s="13">
        <v>0</v>
      </c>
      <c r="J289" s="16">
        <v>0</v>
      </c>
      <c r="K289" s="13">
        <v>0</v>
      </c>
      <c r="L289" s="16">
        <v>0</v>
      </c>
      <c r="M289" s="16">
        <v>0</v>
      </c>
      <c r="N289" s="13">
        <v>0</v>
      </c>
      <c r="O289" s="10">
        <v>0</v>
      </c>
      <c r="P289" s="10">
        <v>0</v>
      </c>
      <c r="S289" s="52"/>
      <c r="T289" s="34"/>
      <c r="U289" s="53">
        <v>2021</v>
      </c>
      <c r="V289" s="52">
        <v>0</v>
      </c>
      <c r="W289" s="34">
        <v>0</v>
      </c>
      <c r="X289" s="52"/>
      <c r="Y289" s="34"/>
      <c r="Z289" s="52"/>
      <c r="AA289" s="34"/>
      <c r="AB289" s="52"/>
      <c r="AC289" s="34"/>
      <c r="AD289" s="34"/>
      <c r="AE289" s="34"/>
      <c r="AF289" s="22">
        <f t="shared" si="655"/>
        <v>0</v>
      </c>
      <c r="AG289" s="22">
        <f t="shared" si="656"/>
        <v>0</v>
      </c>
      <c r="AJ289" s="52"/>
      <c r="AK289" s="34"/>
      <c r="AL289" s="53">
        <v>2021</v>
      </c>
      <c r="AM289" s="52">
        <v>0</v>
      </c>
      <c r="AN289" s="34">
        <v>0</v>
      </c>
      <c r="AO289" s="52">
        <v>0</v>
      </c>
      <c r="AP289" s="34">
        <v>0</v>
      </c>
      <c r="AQ289" s="52">
        <v>0</v>
      </c>
      <c r="AR289" s="34">
        <v>0</v>
      </c>
      <c r="AS289" s="52">
        <v>0</v>
      </c>
      <c r="AT289" s="34">
        <v>0</v>
      </c>
      <c r="AU289" s="52">
        <v>0</v>
      </c>
      <c r="AV289" s="34">
        <v>0</v>
      </c>
      <c r="AW289" s="10">
        <f t="shared" si="653"/>
        <v>0</v>
      </c>
      <c r="AX289" s="10">
        <f t="shared" si="654"/>
        <v>0</v>
      </c>
      <c r="BA289" s="52"/>
      <c r="BB289" s="34"/>
      <c r="BC289" s="53">
        <v>2021</v>
      </c>
      <c r="BD289" s="52">
        <f t="shared" si="585"/>
        <v>0</v>
      </c>
      <c r="BE289" s="52">
        <f t="shared" si="586"/>
        <v>0</v>
      </c>
      <c r="BF289" s="52">
        <f t="shared" si="587"/>
        <v>0</v>
      </c>
      <c r="BG289" s="52">
        <f t="shared" si="588"/>
        <v>0</v>
      </c>
      <c r="BH289" s="52">
        <f t="shared" si="589"/>
        <v>0</v>
      </c>
      <c r="BI289" s="52">
        <f t="shared" si="590"/>
        <v>0</v>
      </c>
      <c r="BJ289" s="52">
        <f t="shared" si="591"/>
        <v>0</v>
      </c>
      <c r="BK289" s="52">
        <f t="shared" si="592"/>
        <v>0</v>
      </c>
      <c r="BL289" s="52">
        <f t="shared" si="593"/>
        <v>0</v>
      </c>
      <c r="BM289" s="52">
        <f t="shared" si="594"/>
        <v>0</v>
      </c>
      <c r="BN289" s="10">
        <f t="shared" si="595"/>
        <v>0</v>
      </c>
      <c r="BO289" s="10">
        <f t="shared" si="596"/>
        <v>0</v>
      </c>
    </row>
    <row r="290" customHeight="1" spans="2:67">
      <c r="B290" s="56" t="s">
        <v>61</v>
      </c>
      <c r="C290" s="57"/>
      <c r="D290" s="58"/>
      <c r="E290" s="59">
        <v>0</v>
      </c>
      <c r="F290" s="59">
        <v>0</v>
      </c>
      <c r="G290" s="59">
        <v>0</v>
      </c>
      <c r="H290" s="59">
        <v>0</v>
      </c>
      <c r="I290" s="59">
        <v>0</v>
      </c>
      <c r="J290" s="59">
        <v>0</v>
      </c>
      <c r="K290" s="59">
        <v>0</v>
      </c>
      <c r="L290" s="59">
        <v>0</v>
      </c>
      <c r="M290" s="59">
        <v>0</v>
      </c>
      <c r="N290" s="59">
        <v>0</v>
      </c>
      <c r="O290" s="59">
        <v>0</v>
      </c>
      <c r="P290" s="59">
        <v>0</v>
      </c>
      <c r="S290" s="56" t="s">
        <v>61</v>
      </c>
      <c r="T290" s="57"/>
      <c r="U290" s="58"/>
      <c r="V290" s="59">
        <f>SUM(V284:V289)</f>
        <v>0</v>
      </c>
      <c r="W290" s="59">
        <f t="shared" ref="W290" si="657">SUM(W284:W289)</f>
        <v>0</v>
      </c>
      <c r="X290" s="59">
        <f t="shared" ref="X290" si="658">SUM(X284:X289)</f>
        <v>0</v>
      </c>
      <c r="Y290" s="59">
        <f t="shared" ref="Y290" si="659">SUM(Y284:Y289)</f>
        <v>0</v>
      </c>
      <c r="Z290" s="59">
        <f t="shared" ref="Z290" si="660">SUM(Z284:Z289)</f>
        <v>0</v>
      </c>
      <c r="AA290" s="59">
        <f t="shared" ref="AA290" si="661">SUM(AA284:AA289)</f>
        <v>0</v>
      </c>
      <c r="AB290" s="59">
        <f t="shared" ref="AB290" si="662">SUM(AB284:AB289)</f>
        <v>0</v>
      </c>
      <c r="AC290" s="59">
        <f t="shared" ref="AC290" si="663">SUM(AC284:AC289)</f>
        <v>0</v>
      </c>
      <c r="AD290" s="59">
        <f t="shared" ref="AD290" si="664">SUM(AD284:AD289)</f>
        <v>0</v>
      </c>
      <c r="AE290" s="59">
        <f t="shared" ref="AE290" si="665">SUM(AE284:AE289)</f>
        <v>0</v>
      </c>
      <c r="AF290" s="59">
        <f t="shared" ref="AF290" si="666">SUM(AF284:AF289)</f>
        <v>0</v>
      </c>
      <c r="AG290" s="59">
        <f t="shared" ref="AG290" si="667">SUM(AG284:AG289)</f>
        <v>0</v>
      </c>
      <c r="AJ290" s="56" t="s">
        <v>61</v>
      </c>
      <c r="AK290" s="57"/>
      <c r="AL290" s="58"/>
      <c r="AM290" s="59">
        <f>SUM(AM284:AM289)</f>
        <v>0</v>
      </c>
      <c r="AN290" s="59">
        <f t="shared" ref="AN290:AX290" si="668">SUM(AN284:AN289)</f>
        <v>0</v>
      </c>
      <c r="AO290" s="59">
        <f t="shared" si="668"/>
        <v>0</v>
      </c>
      <c r="AP290" s="59">
        <f t="shared" si="668"/>
        <v>0</v>
      </c>
      <c r="AQ290" s="59">
        <f t="shared" si="668"/>
        <v>0</v>
      </c>
      <c r="AR290" s="59">
        <f t="shared" si="668"/>
        <v>0</v>
      </c>
      <c r="AS290" s="59">
        <f t="shared" si="668"/>
        <v>0</v>
      </c>
      <c r="AT290" s="59">
        <f t="shared" si="668"/>
        <v>0</v>
      </c>
      <c r="AU290" s="59">
        <f t="shared" si="668"/>
        <v>0</v>
      </c>
      <c r="AV290" s="59">
        <f t="shared" si="668"/>
        <v>0</v>
      </c>
      <c r="AW290" s="59">
        <f t="shared" si="668"/>
        <v>0</v>
      </c>
      <c r="AX290" s="59">
        <f t="shared" si="668"/>
        <v>0</v>
      </c>
      <c r="BA290" s="56" t="s">
        <v>61</v>
      </c>
      <c r="BB290" s="57"/>
      <c r="BC290" s="58"/>
      <c r="BD290" s="52">
        <f t="shared" si="585"/>
        <v>0</v>
      </c>
      <c r="BE290" s="52">
        <f t="shared" si="586"/>
        <v>0</v>
      </c>
      <c r="BF290" s="52">
        <f t="shared" si="587"/>
        <v>0</v>
      </c>
      <c r="BG290" s="52">
        <f t="shared" si="588"/>
        <v>0</v>
      </c>
      <c r="BH290" s="52">
        <f t="shared" si="589"/>
        <v>0</v>
      </c>
      <c r="BI290" s="52">
        <f t="shared" si="590"/>
        <v>0</v>
      </c>
      <c r="BJ290" s="52">
        <f t="shared" si="591"/>
        <v>0</v>
      </c>
      <c r="BK290" s="52">
        <f t="shared" si="592"/>
        <v>0</v>
      </c>
      <c r="BL290" s="52">
        <f t="shared" si="593"/>
        <v>0</v>
      </c>
      <c r="BM290" s="52">
        <f t="shared" si="594"/>
        <v>0</v>
      </c>
      <c r="BN290" s="10">
        <f t="shared" si="595"/>
        <v>0</v>
      </c>
      <c r="BO290" s="10">
        <f t="shared" si="596"/>
        <v>0</v>
      </c>
    </row>
    <row r="291" ht="18.75" spans="2:67">
      <c r="B291" s="10" t="s">
        <v>1024</v>
      </c>
      <c r="C291" s="10"/>
      <c r="D291" s="34">
        <v>2016</v>
      </c>
      <c r="E291" s="34">
        <v>0</v>
      </c>
      <c r="F291" s="34">
        <v>0</v>
      </c>
      <c r="G291" s="34">
        <v>0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10">
        <v>0</v>
      </c>
      <c r="P291" s="10">
        <v>0</v>
      </c>
      <c r="S291" s="10" t="s">
        <v>1024</v>
      </c>
      <c r="T291" s="10"/>
      <c r="U291" s="34">
        <v>2016</v>
      </c>
      <c r="V291" s="34">
        <f t="shared" ref="V291:AE291" si="669">V251+V261+V269+V276+V284</f>
        <v>0</v>
      </c>
      <c r="W291" s="34">
        <f t="shared" si="669"/>
        <v>0</v>
      </c>
      <c r="X291" s="34">
        <f t="shared" si="669"/>
        <v>0</v>
      </c>
      <c r="Y291" s="34">
        <f t="shared" si="669"/>
        <v>0</v>
      </c>
      <c r="Z291" s="34">
        <f t="shared" si="669"/>
        <v>0</v>
      </c>
      <c r="AA291" s="34">
        <f t="shared" si="669"/>
        <v>0</v>
      </c>
      <c r="AB291" s="34">
        <f t="shared" si="669"/>
        <v>0</v>
      </c>
      <c r="AC291" s="34">
        <f t="shared" si="669"/>
        <v>0</v>
      </c>
      <c r="AD291" s="34">
        <f t="shared" si="669"/>
        <v>0</v>
      </c>
      <c r="AE291" s="34">
        <f t="shared" si="669"/>
        <v>0</v>
      </c>
      <c r="AF291" s="10">
        <f t="shared" si="581"/>
        <v>0</v>
      </c>
      <c r="AG291" s="10">
        <f t="shared" si="582"/>
        <v>0</v>
      </c>
      <c r="AJ291" s="10" t="s">
        <v>61</v>
      </c>
      <c r="AK291" s="10"/>
      <c r="AL291" s="34">
        <v>2016</v>
      </c>
      <c r="AM291" s="10">
        <f t="shared" ref="AM291:AV291" si="670">AM251+AM261+AM269+AM276+AM284</f>
        <v>0</v>
      </c>
      <c r="AN291" s="10">
        <f t="shared" si="670"/>
        <v>0</v>
      </c>
      <c r="AO291" s="10">
        <f t="shared" si="670"/>
        <v>0</v>
      </c>
      <c r="AP291" s="10">
        <f t="shared" si="670"/>
        <v>0</v>
      </c>
      <c r="AQ291" s="10">
        <f t="shared" si="670"/>
        <v>0</v>
      </c>
      <c r="AR291" s="10">
        <f t="shared" si="670"/>
        <v>0</v>
      </c>
      <c r="AS291" s="10">
        <f t="shared" si="670"/>
        <v>0</v>
      </c>
      <c r="AT291" s="10">
        <f t="shared" si="670"/>
        <v>0</v>
      </c>
      <c r="AU291" s="10">
        <f t="shared" si="670"/>
        <v>0</v>
      </c>
      <c r="AV291" s="10">
        <f t="shared" si="670"/>
        <v>0</v>
      </c>
      <c r="AW291" s="10">
        <f t="shared" ref="AW291" si="671">AM291+AO291+AQ291+AS291+AU291</f>
        <v>0</v>
      </c>
      <c r="AX291" s="10">
        <f t="shared" ref="AX291" si="672">AN291+AP291+AR291+AT291+AV291</f>
        <v>0</v>
      </c>
      <c r="BA291" s="10" t="s">
        <v>1024</v>
      </c>
      <c r="BB291" s="10"/>
      <c r="BC291" s="34">
        <v>2016</v>
      </c>
      <c r="BD291" s="52">
        <f t="shared" si="585"/>
        <v>0</v>
      </c>
      <c r="BE291" s="52">
        <f t="shared" si="586"/>
        <v>0</v>
      </c>
      <c r="BF291" s="52">
        <f t="shared" si="587"/>
        <v>0</v>
      </c>
      <c r="BG291" s="52">
        <f t="shared" si="588"/>
        <v>0</v>
      </c>
      <c r="BH291" s="52">
        <f t="shared" si="589"/>
        <v>0</v>
      </c>
      <c r="BI291" s="52">
        <f t="shared" si="590"/>
        <v>0</v>
      </c>
      <c r="BJ291" s="52">
        <f t="shared" si="591"/>
        <v>0</v>
      </c>
      <c r="BK291" s="52">
        <f t="shared" si="592"/>
        <v>0</v>
      </c>
      <c r="BL291" s="52">
        <f t="shared" si="593"/>
        <v>0</v>
      </c>
      <c r="BM291" s="52">
        <f t="shared" si="594"/>
        <v>0</v>
      </c>
      <c r="BN291" s="10">
        <f t="shared" si="595"/>
        <v>0</v>
      </c>
      <c r="BO291" s="10">
        <f t="shared" si="596"/>
        <v>0</v>
      </c>
    </row>
    <row r="292" ht="18.75" spans="2:67">
      <c r="B292" s="10"/>
      <c r="C292" s="10"/>
      <c r="D292" s="34">
        <v>2017</v>
      </c>
      <c r="E292" s="34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10">
        <v>0</v>
      </c>
      <c r="P292" s="10">
        <v>0</v>
      </c>
      <c r="S292" s="10"/>
      <c r="T292" s="10"/>
      <c r="U292" s="34">
        <v>2017</v>
      </c>
      <c r="V292" s="34">
        <f t="shared" ref="V292:AE292" si="673">V252+V262+V270+V277+V285</f>
        <v>0</v>
      </c>
      <c r="W292" s="34">
        <f t="shared" si="673"/>
        <v>0</v>
      </c>
      <c r="X292" s="34">
        <f t="shared" si="673"/>
        <v>0</v>
      </c>
      <c r="Y292" s="34">
        <f t="shared" si="673"/>
        <v>0</v>
      </c>
      <c r="Z292" s="34">
        <f t="shared" si="673"/>
        <v>0</v>
      </c>
      <c r="AA292" s="34">
        <f t="shared" si="673"/>
        <v>0</v>
      </c>
      <c r="AB292" s="34">
        <f t="shared" si="673"/>
        <v>0</v>
      </c>
      <c r="AC292" s="34">
        <f t="shared" si="673"/>
        <v>0</v>
      </c>
      <c r="AD292" s="34">
        <f t="shared" si="673"/>
        <v>0</v>
      </c>
      <c r="AE292" s="34">
        <f t="shared" si="673"/>
        <v>0</v>
      </c>
      <c r="AF292" s="10">
        <f t="shared" ref="AF292:AF297" si="674">V292+X292+Z292+AB292+AD292</f>
        <v>0</v>
      </c>
      <c r="AG292" s="10">
        <f t="shared" ref="AG292:AG297" si="675">W292+Y292+AA292+AC292+AE292</f>
        <v>0</v>
      </c>
      <c r="AJ292" s="10"/>
      <c r="AK292" s="10"/>
      <c r="AL292" s="34">
        <v>2017</v>
      </c>
      <c r="AM292" s="10">
        <f t="shared" ref="AM292:AV292" si="676">AM252+AM262+AM270+AM277+AM285</f>
        <v>0</v>
      </c>
      <c r="AN292" s="10">
        <f t="shared" si="676"/>
        <v>0</v>
      </c>
      <c r="AO292" s="10">
        <f t="shared" si="676"/>
        <v>0</v>
      </c>
      <c r="AP292" s="10">
        <f t="shared" si="676"/>
        <v>0</v>
      </c>
      <c r="AQ292" s="10">
        <f t="shared" si="676"/>
        <v>0</v>
      </c>
      <c r="AR292" s="10">
        <f t="shared" si="676"/>
        <v>0</v>
      </c>
      <c r="AS292" s="10">
        <f t="shared" si="676"/>
        <v>0</v>
      </c>
      <c r="AT292" s="10">
        <f t="shared" si="676"/>
        <v>0</v>
      </c>
      <c r="AU292" s="10">
        <f t="shared" si="676"/>
        <v>0</v>
      </c>
      <c r="AV292" s="10">
        <f t="shared" si="676"/>
        <v>0</v>
      </c>
      <c r="AW292" s="10">
        <f t="shared" ref="AW292:AW296" si="677">AM292+AO292+AQ292+AS292+AU292</f>
        <v>0</v>
      </c>
      <c r="AX292" s="10">
        <f t="shared" ref="AX292:AX296" si="678">AN292+AP292+AR292+AT292+AV292</f>
        <v>0</v>
      </c>
      <c r="BA292" s="10"/>
      <c r="BB292" s="10"/>
      <c r="BC292" s="34">
        <v>2017</v>
      </c>
      <c r="BD292" s="52">
        <f t="shared" si="585"/>
        <v>0</v>
      </c>
      <c r="BE292" s="52">
        <f t="shared" si="586"/>
        <v>0</v>
      </c>
      <c r="BF292" s="52">
        <f t="shared" si="587"/>
        <v>0</v>
      </c>
      <c r="BG292" s="52">
        <f t="shared" si="588"/>
        <v>0</v>
      </c>
      <c r="BH292" s="52">
        <f t="shared" si="589"/>
        <v>0</v>
      </c>
      <c r="BI292" s="52">
        <f t="shared" si="590"/>
        <v>0</v>
      </c>
      <c r="BJ292" s="52">
        <f t="shared" si="591"/>
        <v>0</v>
      </c>
      <c r="BK292" s="52">
        <f t="shared" si="592"/>
        <v>0</v>
      </c>
      <c r="BL292" s="52">
        <f t="shared" si="593"/>
        <v>0</v>
      </c>
      <c r="BM292" s="52">
        <f t="shared" si="594"/>
        <v>0</v>
      </c>
      <c r="BN292" s="10">
        <f t="shared" si="595"/>
        <v>0</v>
      </c>
      <c r="BO292" s="10">
        <f t="shared" si="596"/>
        <v>0</v>
      </c>
    </row>
    <row r="293" ht="18.75" spans="2:67">
      <c r="B293" s="10"/>
      <c r="C293" s="10"/>
      <c r="D293" s="34">
        <v>2018</v>
      </c>
      <c r="E293" s="34">
        <v>0</v>
      </c>
      <c r="F293" s="34">
        <v>0</v>
      </c>
      <c r="G293" s="34">
        <v>0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10">
        <v>0</v>
      </c>
      <c r="P293" s="10">
        <v>0</v>
      </c>
      <c r="S293" s="10"/>
      <c r="T293" s="10"/>
      <c r="U293" s="34">
        <v>2018</v>
      </c>
      <c r="V293" s="34">
        <f t="shared" ref="V293:AE293" si="679">V253+V263+V271+V278+V286</f>
        <v>0</v>
      </c>
      <c r="W293" s="34">
        <f t="shared" si="679"/>
        <v>0</v>
      </c>
      <c r="X293" s="34">
        <f t="shared" si="679"/>
        <v>0</v>
      </c>
      <c r="Y293" s="34">
        <f t="shared" si="679"/>
        <v>0</v>
      </c>
      <c r="Z293" s="34">
        <f t="shared" si="679"/>
        <v>0</v>
      </c>
      <c r="AA293" s="34">
        <f t="shared" si="679"/>
        <v>0</v>
      </c>
      <c r="AB293" s="34">
        <f t="shared" si="679"/>
        <v>0</v>
      </c>
      <c r="AC293" s="34">
        <f t="shared" si="679"/>
        <v>0</v>
      </c>
      <c r="AD293" s="34">
        <f t="shared" si="679"/>
        <v>0</v>
      </c>
      <c r="AE293" s="34">
        <f t="shared" si="679"/>
        <v>0</v>
      </c>
      <c r="AF293" s="10">
        <f t="shared" si="674"/>
        <v>0</v>
      </c>
      <c r="AG293" s="10">
        <f t="shared" si="675"/>
        <v>0</v>
      </c>
      <c r="AJ293" s="10"/>
      <c r="AK293" s="10"/>
      <c r="AL293" s="34">
        <v>2018</v>
      </c>
      <c r="AM293" s="10">
        <f t="shared" ref="AM293:AV293" si="680">AM253+AM263+AM271+AM278+AM286</f>
        <v>0</v>
      </c>
      <c r="AN293" s="10">
        <f t="shared" si="680"/>
        <v>0</v>
      </c>
      <c r="AO293" s="10">
        <f t="shared" si="680"/>
        <v>0</v>
      </c>
      <c r="AP293" s="10">
        <f t="shared" si="680"/>
        <v>0</v>
      </c>
      <c r="AQ293" s="10">
        <f t="shared" si="680"/>
        <v>0</v>
      </c>
      <c r="AR293" s="10">
        <f t="shared" si="680"/>
        <v>0</v>
      </c>
      <c r="AS293" s="10">
        <f t="shared" si="680"/>
        <v>0</v>
      </c>
      <c r="AT293" s="10">
        <f t="shared" si="680"/>
        <v>0</v>
      </c>
      <c r="AU293" s="10">
        <f t="shared" si="680"/>
        <v>0</v>
      </c>
      <c r="AV293" s="10">
        <f t="shared" si="680"/>
        <v>0</v>
      </c>
      <c r="AW293" s="10">
        <f t="shared" si="677"/>
        <v>0</v>
      </c>
      <c r="AX293" s="10">
        <f t="shared" si="678"/>
        <v>0</v>
      </c>
      <c r="BA293" s="10"/>
      <c r="BB293" s="10"/>
      <c r="BC293" s="34">
        <v>2018</v>
      </c>
      <c r="BD293" s="52">
        <f t="shared" si="585"/>
        <v>0</v>
      </c>
      <c r="BE293" s="52">
        <f t="shared" si="586"/>
        <v>0</v>
      </c>
      <c r="BF293" s="52">
        <f t="shared" si="587"/>
        <v>0</v>
      </c>
      <c r="BG293" s="52">
        <f t="shared" si="588"/>
        <v>0</v>
      </c>
      <c r="BH293" s="52">
        <f t="shared" si="589"/>
        <v>0</v>
      </c>
      <c r="BI293" s="52">
        <f t="shared" si="590"/>
        <v>0</v>
      </c>
      <c r="BJ293" s="52">
        <f t="shared" si="591"/>
        <v>0</v>
      </c>
      <c r="BK293" s="52">
        <f t="shared" si="592"/>
        <v>0</v>
      </c>
      <c r="BL293" s="52">
        <f t="shared" si="593"/>
        <v>0</v>
      </c>
      <c r="BM293" s="52">
        <f t="shared" si="594"/>
        <v>0</v>
      </c>
      <c r="BN293" s="10">
        <f t="shared" si="595"/>
        <v>0</v>
      </c>
      <c r="BO293" s="10">
        <f t="shared" si="596"/>
        <v>0</v>
      </c>
    </row>
    <row r="294" ht="18.75" spans="2:67">
      <c r="B294" s="10"/>
      <c r="C294" s="10"/>
      <c r="D294" s="34">
        <v>2019</v>
      </c>
      <c r="E294" s="34">
        <v>0</v>
      </c>
      <c r="F294" s="34">
        <v>0</v>
      </c>
      <c r="G294" s="34">
        <v>0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10">
        <v>0</v>
      </c>
      <c r="P294" s="10">
        <v>0</v>
      </c>
      <c r="S294" s="10"/>
      <c r="T294" s="10"/>
      <c r="U294" s="34">
        <v>2019</v>
      </c>
      <c r="V294" s="34">
        <f t="shared" ref="V294:AE294" si="681">V254+V264+V272+V279+V287</f>
        <v>0</v>
      </c>
      <c r="W294" s="34">
        <f t="shared" si="681"/>
        <v>0</v>
      </c>
      <c r="X294" s="34">
        <f t="shared" si="681"/>
        <v>0</v>
      </c>
      <c r="Y294" s="34">
        <f t="shared" si="681"/>
        <v>0</v>
      </c>
      <c r="Z294" s="34">
        <f t="shared" si="681"/>
        <v>0</v>
      </c>
      <c r="AA294" s="34">
        <f t="shared" si="681"/>
        <v>0</v>
      </c>
      <c r="AB294" s="34">
        <f t="shared" si="681"/>
        <v>0</v>
      </c>
      <c r="AC294" s="34">
        <f t="shared" si="681"/>
        <v>0</v>
      </c>
      <c r="AD294" s="34">
        <f t="shared" si="681"/>
        <v>0</v>
      </c>
      <c r="AE294" s="34">
        <f t="shared" si="681"/>
        <v>0</v>
      </c>
      <c r="AF294" s="10">
        <f t="shared" si="674"/>
        <v>0</v>
      </c>
      <c r="AG294" s="10">
        <f t="shared" si="675"/>
        <v>0</v>
      </c>
      <c r="AJ294" s="10"/>
      <c r="AK294" s="10"/>
      <c r="AL294" s="34">
        <v>2019</v>
      </c>
      <c r="AM294" s="10">
        <f t="shared" ref="AM294:AV294" si="682">AM254+AM264+AM272+AM279+AM287</f>
        <v>0</v>
      </c>
      <c r="AN294" s="10">
        <f t="shared" si="682"/>
        <v>0</v>
      </c>
      <c r="AO294" s="10">
        <f t="shared" si="682"/>
        <v>0</v>
      </c>
      <c r="AP294" s="10">
        <f t="shared" si="682"/>
        <v>0</v>
      </c>
      <c r="AQ294" s="10">
        <f t="shared" si="682"/>
        <v>0</v>
      </c>
      <c r="AR294" s="10">
        <f t="shared" si="682"/>
        <v>0</v>
      </c>
      <c r="AS294" s="10">
        <f t="shared" si="682"/>
        <v>0</v>
      </c>
      <c r="AT294" s="10">
        <f t="shared" si="682"/>
        <v>0</v>
      </c>
      <c r="AU294" s="10">
        <f t="shared" si="682"/>
        <v>0</v>
      </c>
      <c r="AV294" s="10">
        <f t="shared" si="682"/>
        <v>0</v>
      </c>
      <c r="AW294" s="10">
        <f t="shared" si="677"/>
        <v>0</v>
      </c>
      <c r="AX294" s="10">
        <f t="shared" si="678"/>
        <v>0</v>
      </c>
      <c r="BA294" s="10"/>
      <c r="BB294" s="10"/>
      <c r="BC294" s="34">
        <v>2019</v>
      </c>
      <c r="BD294" s="52">
        <f t="shared" si="585"/>
        <v>0</v>
      </c>
      <c r="BE294" s="52">
        <f t="shared" si="586"/>
        <v>0</v>
      </c>
      <c r="BF294" s="52">
        <f t="shared" si="587"/>
        <v>0</v>
      </c>
      <c r="BG294" s="52">
        <f t="shared" si="588"/>
        <v>0</v>
      </c>
      <c r="BH294" s="52">
        <f t="shared" si="589"/>
        <v>0</v>
      </c>
      <c r="BI294" s="52">
        <f t="shared" si="590"/>
        <v>0</v>
      </c>
      <c r="BJ294" s="52">
        <f t="shared" si="591"/>
        <v>0</v>
      </c>
      <c r="BK294" s="52">
        <f t="shared" si="592"/>
        <v>0</v>
      </c>
      <c r="BL294" s="52">
        <f t="shared" si="593"/>
        <v>0</v>
      </c>
      <c r="BM294" s="52">
        <f t="shared" si="594"/>
        <v>0</v>
      </c>
      <c r="BN294" s="10">
        <f t="shared" si="595"/>
        <v>0</v>
      </c>
      <c r="BO294" s="10">
        <f t="shared" si="596"/>
        <v>0</v>
      </c>
    </row>
    <row r="295" ht="18.75" spans="2:67">
      <c r="B295" s="10"/>
      <c r="C295" s="10"/>
      <c r="D295" s="34">
        <v>2020</v>
      </c>
      <c r="E295" s="34">
        <v>0</v>
      </c>
      <c r="F295" s="34">
        <v>0</v>
      </c>
      <c r="G295" s="34">
        <v>0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10">
        <v>0</v>
      </c>
      <c r="P295" s="10">
        <v>0</v>
      </c>
      <c r="S295" s="10"/>
      <c r="T295" s="10"/>
      <c r="U295" s="34">
        <v>2020</v>
      </c>
      <c r="V295" s="34">
        <f t="shared" ref="V295:AE295" si="683">V255+V265+V273+V280+V288</f>
        <v>0</v>
      </c>
      <c r="W295" s="34">
        <f t="shared" si="683"/>
        <v>0</v>
      </c>
      <c r="X295" s="34">
        <f t="shared" si="683"/>
        <v>0</v>
      </c>
      <c r="Y295" s="34">
        <f t="shared" si="683"/>
        <v>0</v>
      </c>
      <c r="Z295" s="34">
        <f t="shared" si="683"/>
        <v>0</v>
      </c>
      <c r="AA295" s="34">
        <f t="shared" si="683"/>
        <v>0</v>
      </c>
      <c r="AB295" s="34">
        <f t="shared" si="683"/>
        <v>0</v>
      </c>
      <c r="AC295" s="34">
        <f t="shared" si="683"/>
        <v>0</v>
      </c>
      <c r="AD295" s="34">
        <f t="shared" si="683"/>
        <v>0</v>
      </c>
      <c r="AE295" s="34">
        <f t="shared" si="683"/>
        <v>0</v>
      </c>
      <c r="AF295" s="10">
        <f t="shared" si="674"/>
        <v>0</v>
      </c>
      <c r="AG295" s="10">
        <f t="shared" si="675"/>
        <v>0</v>
      </c>
      <c r="AJ295" s="10"/>
      <c r="AK295" s="10"/>
      <c r="AL295" s="34">
        <v>2020</v>
      </c>
      <c r="AM295" s="10">
        <f t="shared" ref="AM295:AV295" si="684">AM255+AM265+AM273+AM280+AM288</f>
        <v>0</v>
      </c>
      <c r="AN295" s="10">
        <f t="shared" si="684"/>
        <v>0</v>
      </c>
      <c r="AO295" s="10">
        <f t="shared" si="684"/>
        <v>0</v>
      </c>
      <c r="AP295" s="10">
        <f t="shared" si="684"/>
        <v>0</v>
      </c>
      <c r="AQ295" s="10">
        <f t="shared" si="684"/>
        <v>0</v>
      </c>
      <c r="AR295" s="10">
        <f t="shared" si="684"/>
        <v>0</v>
      </c>
      <c r="AS295" s="10">
        <f t="shared" si="684"/>
        <v>0</v>
      </c>
      <c r="AT295" s="10">
        <f t="shared" si="684"/>
        <v>0</v>
      </c>
      <c r="AU295" s="10">
        <f t="shared" si="684"/>
        <v>0</v>
      </c>
      <c r="AV295" s="10">
        <f t="shared" si="684"/>
        <v>0</v>
      </c>
      <c r="AW295" s="10">
        <f t="shared" si="677"/>
        <v>0</v>
      </c>
      <c r="AX295" s="10">
        <f t="shared" si="678"/>
        <v>0</v>
      </c>
      <c r="BA295" s="10"/>
      <c r="BB295" s="10"/>
      <c r="BC295" s="34">
        <v>2020</v>
      </c>
      <c r="BD295" s="52">
        <f t="shared" si="585"/>
        <v>0</v>
      </c>
      <c r="BE295" s="52">
        <f t="shared" si="586"/>
        <v>0</v>
      </c>
      <c r="BF295" s="52">
        <f t="shared" si="587"/>
        <v>0</v>
      </c>
      <c r="BG295" s="52">
        <f t="shared" si="588"/>
        <v>0</v>
      </c>
      <c r="BH295" s="52">
        <f t="shared" si="589"/>
        <v>0</v>
      </c>
      <c r="BI295" s="52">
        <f t="shared" si="590"/>
        <v>0</v>
      </c>
      <c r="BJ295" s="52">
        <f t="shared" si="591"/>
        <v>0</v>
      </c>
      <c r="BK295" s="52">
        <f t="shared" si="592"/>
        <v>0</v>
      </c>
      <c r="BL295" s="52">
        <f t="shared" si="593"/>
        <v>0</v>
      </c>
      <c r="BM295" s="52">
        <f t="shared" si="594"/>
        <v>0</v>
      </c>
      <c r="BN295" s="10">
        <f t="shared" si="595"/>
        <v>0</v>
      </c>
      <c r="BO295" s="10">
        <f t="shared" si="596"/>
        <v>0</v>
      </c>
    </row>
    <row r="296" ht="18.75" spans="2:67">
      <c r="B296" s="10"/>
      <c r="C296" s="10"/>
      <c r="D296" s="34">
        <v>2021</v>
      </c>
      <c r="E296" s="16">
        <v>0</v>
      </c>
      <c r="F296" s="16">
        <v>0</v>
      </c>
      <c r="G296" s="13">
        <v>0</v>
      </c>
      <c r="H296" s="16">
        <v>0</v>
      </c>
      <c r="I296" s="13">
        <v>0</v>
      </c>
      <c r="J296" s="16">
        <v>0</v>
      </c>
      <c r="K296" s="13">
        <v>0</v>
      </c>
      <c r="L296" s="16">
        <v>0</v>
      </c>
      <c r="M296" s="16">
        <v>0</v>
      </c>
      <c r="N296" s="13">
        <v>0</v>
      </c>
      <c r="O296" s="10">
        <v>0</v>
      </c>
      <c r="P296" s="10">
        <v>0</v>
      </c>
      <c r="S296" s="10"/>
      <c r="T296" s="10"/>
      <c r="U296" s="34">
        <v>2021</v>
      </c>
      <c r="V296" s="34">
        <f t="shared" ref="V296:AE296" si="685">V256+V266+V274+V281+V289</f>
        <v>0</v>
      </c>
      <c r="W296" s="34">
        <f t="shared" si="685"/>
        <v>0</v>
      </c>
      <c r="X296" s="34">
        <f t="shared" si="685"/>
        <v>0</v>
      </c>
      <c r="Y296" s="34">
        <f t="shared" si="685"/>
        <v>0</v>
      </c>
      <c r="Z296" s="34">
        <f t="shared" si="685"/>
        <v>0</v>
      </c>
      <c r="AA296" s="34">
        <f t="shared" si="685"/>
        <v>0</v>
      </c>
      <c r="AB296" s="34">
        <f t="shared" si="685"/>
        <v>0</v>
      </c>
      <c r="AC296" s="34">
        <f t="shared" si="685"/>
        <v>0</v>
      </c>
      <c r="AD296" s="34">
        <f t="shared" si="685"/>
        <v>0</v>
      </c>
      <c r="AE296" s="34">
        <f t="shared" si="685"/>
        <v>0</v>
      </c>
      <c r="AF296" s="10">
        <f t="shared" si="674"/>
        <v>0</v>
      </c>
      <c r="AG296" s="10">
        <f t="shared" si="675"/>
        <v>0</v>
      </c>
      <c r="AJ296" s="10"/>
      <c r="AK296" s="10"/>
      <c r="AL296" s="34">
        <v>2021</v>
      </c>
      <c r="AM296" s="10">
        <f t="shared" ref="AM296:AV296" si="686">AM256+AM266+AM274+AM281+AM289</f>
        <v>0</v>
      </c>
      <c r="AN296" s="10">
        <f t="shared" si="686"/>
        <v>0</v>
      </c>
      <c r="AO296" s="10">
        <f t="shared" si="686"/>
        <v>0</v>
      </c>
      <c r="AP296" s="10">
        <f t="shared" si="686"/>
        <v>0</v>
      </c>
      <c r="AQ296" s="10">
        <f t="shared" si="686"/>
        <v>0</v>
      </c>
      <c r="AR296" s="10">
        <f t="shared" si="686"/>
        <v>0</v>
      </c>
      <c r="AS296" s="10">
        <f t="shared" si="686"/>
        <v>0</v>
      </c>
      <c r="AT296" s="10">
        <f t="shared" si="686"/>
        <v>0</v>
      </c>
      <c r="AU296" s="10">
        <f t="shared" si="686"/>
        <v>0</v>
      </c>
      <c r="AV296" s="10">
        <f t="shared" si="686"/>
        <v>0</v>
      </c>
      <c r="AW296" s="10">
        <f t="shared" si="677"/>
        <v>0</v>
      </c>
      <c r="AX296" s="10">
        <f t="shared" si="678"/>
        <v>0</v>
      </c>
      <c r="BA296" s="10"/>
      <c r="BB296" s="10"/>
      <c r="BC296" s="34">
        <v>2021</v>
      </c>
      <c r="BD296" s="52">
        <f t="shared" si="585"/>
        <v>0</v>
      </c>
      <c r="BE296" s="52">
        <f t="shared" si="586"/>
        <v>0</v>
      </c>
      <c r="BF296" s="52">
        <f t="shared" si="587"/>
        <v>0</v>
      </c>
      <c r="BG296" s="52">
        <f t="shared" si="588"/>
        <v>0</v>
      </c>
      <c r="BH296" s="52">
        <f t="shared" si="589"/>
        <v>0</v>
      </c>
      <c r="BI296" s="52">
        <f t="shared" si="590"/>
        <v>0</v>
      </c>
      <c r="BJ296" s="52">
        <f t="shared" si="591"/>
        <v>0</v>
      </c>
      <c r="BK296" s="52">
        <f t="shared" si="592"/>
        <v>0</v>
      </c>
      <c r="BL296" s="52">
        <f t="shared" si="593"/>
        <v>0</v>
      </c>
      <c r="BM296" s="52">
        <f t="shared" si="594"/>
        <v>0</v>
      </c>
      <c r="BN296" s="10">
        <f t="shared" si="595"/>
        <v>0</v>
      </c>
      <c r="BO296" s="10">
        <f t="shared" si="596"/>
        <v>0</v>
      </c>
    </row>
    <row r="297" ht="18.75" spans="2:67">
      <c r="B297" s="48"/>
      <c r="C297" s="60"/>
      <c r="D297" s="53"/>
      <c r="E297" s="16">
        <v>0</v>
      </c>
      <c r="F297" s="16">
        <v>0</v>
      </c>
      <c r="G297" s="13">
        <v>0</v>
      </c>
      <c r="H297" s="16">
        <v>0</v>
      </c>
      <c r="I297" s="13">
        <v>0</v>
      </c>
      <c r="J297" s="16">
        <v>0</v>
      </c>
      <c r="K297" s="13">
        <v>0</v>
      </c>
      <c r="L297" s="16">
        <v>0</v>
      </c>
      <c r="M297" s="16">
        <v>0</v>
      </c>
      <c r="N297" s="13">
        <v>0</v>
      </c>
      <c r="O297" s="10">
        <v>0</v>
      </c>
      <c r="P297" s="10">
        <v>0</v>
      </c>
      <c r="S297" s="48"/>
      <c r="T297" s="60"/>
      <c r="U297" s="53"/>
      <c r="V297" s="34"/>
      <c r="W297" s="34"/>
      <c r="X297" s="34">
        <f t="shared" ref="X297:AE297" si="687">X257+X268+X275+X283+X290</f>
        <v>0</v>
      </c>
      <c r="Y297" s="34">
        <f t="shared" si="687"/>
        <v>0</v>
      </c>
      <c r="Z297" s="34">
        <f t="shared" si="687"/>
        <v>0</v>
      </c>
      <c r="AA297" s="34">
        <f t="shared" si="687"/>
        <v>0</v>
      </c>
      <c r="AB297" s="34">
        <f t="shared" si="687"/>
        <v>0</v>
      </c>
      <c r="AC297" s="34">
        <f t="shared" si="687"/>
        <v>0</v>
      </c>
      <c r="AD297" s="34">
        <f t="shared" si="687"/>
        <v>0</v>
      </c>
      <c r="AE297" s="34">
        <f t="shared" si="687"/>
        <v>0</v>
      </c>
      <c r="AF297" s="10">
        <f t="shared" si="674"/>
        <v>0</v>
      </c>
      <c r="AG297" s="10">
        <f t="shared" si="675"/>
        <v>0</v>
      </c>
      <c r="AJ297" s="48"/>
      <c r="AK297" s="60"/>
      <c r="AL297" s="34">
        <v>2022</v>
      </c>
      <c r="AM297" s="10">
        <f>AM257</f>
        <v>0</v>
      </c>
      <c r="AN297" s="10">
        <f t="shared" ref="AN297:AX297" si="688">AN257</f>
        <v>0</v>
      </c>
      <c r="AO297" s="10">
        <f t="shared" si="688"/>
        <v>0</v>
      </c>
      <c r="AP297" s="10">
        <f t="shared" si="688"/>
        <v>0</v>
      </c>
      <c r="AQ297" s="10">
        <f t="shared" si="688"/>
        <v>0</v>
      </c>
      <c r="AR297" s="10">
        <f t="shared" si="688"/>
        <v>0</v>
      </c>
      <c r="AS297" s="10">
        <f t="shared" si="688"/>
        <v>0</v>
      </c>
      <c r="AT297" s="10">
        <f t="shared" si="688"/>
        <v>0</v>
      </c>
      <c r="AU297" s="10">
        <f t="shared" si="688"/>
        <v>0</v>
      </c>
      <c r="AV297" s="10">
        <f t="shared" si="688"/>
        <v>0</v>
      </c>
      <c r="AW297" s="10">
        <f t="shared" si="688"/>
        <v>0</v>
      </c>
      <c r="AX297" s="10">
        <f t="shared" si="688"/>
        <v>0</v>
      </c>
      <c r="BA297" s="48"/>
      <c r="BB297" s="60"/>
      <c r="BC297" s="34">
        <v>2022</v>
      </c>
      <c r="BD297" s="52">
        <f t="shared" si="585"/>
        <v>0</v>
      </c>
      <c r="BE297" s="52">
        <f t="shared" si="586"/>
        <v>0</v>
      </c>
      <c r="BF297" s="52">
        <f t="shared" si="587"/>
        <v>0</v>
      </c>
      <c r="BG297" s="52">
        <f t="shared" si="588"/>
        <v>0</v>
      </c>
      <c r="BH297" s="52">
        <f t="shared" si="589"/>
        <v>0</v>
      </c>
      <c r="BI297" s="52">
        <f t="shared" si="590"/>
        <v>0</v>
      </c>
      <c r="BJ297" s="52">
        <f t="shared" si="591"/>
        <v>0</v>
      </c>
      <c r="BK297" s="52">
        <f t="shared" si="592"/>
        <v>0</v>
      </c>
      <c r="BL297" s="52">
        <f t="shared" si="593"/>
        <v>0</v>
      </c>
      <c r="BM297" s="52">
        <f t="shared" si="594"/>
        <v>0</v>
      </c>
      <c r="BN297" s="10">
        <f t="shared" si="595"/>
        <v>0</v>
      </c>
      <c r="BO297" s="10">
        <f t="shared" si="596"/>
        <v>0</v>
      </c>
    </row>
    <row r="298" customHeight="1" spans="2:67">
      <c r="B298" s="56" t="s">
        <v>61</v>
      </c>
      <c r="C298" s="57"/>
      <c r="D298" s="58"/>
      <c r="E298" s="59">
        <v>0</v>
      </c>
      <c r="F298" s="59">
        <v>0</v>
      </c>
      <c r="G298" s="59">
        <v>0</v>
      </c>
      <c r="H298" s="59">
        <v>0</v>
      </c>
      <c r="I298" s="59">
        <v>0</v>
      </c>
      <c r="J298" s="59">
        <v>0</v>
      </c>
      <c r="K298" s="59">
        <v>0</v>
      </c>
      <c r="L298" s="59">
        <v>0</v>
      </c>
      <c r="M298" s="59">
        <v>0</v>
      </c>
      <c r="N298" s="59">
        <v>0</v>
      </c>
      <c r="O298" s="59">
        <v>0</v>
      </c>
      <c r="P298" s="59">
        <v>0</v>
      </c>
      <c r="S298" s="56" t="s">
        <v>61</v>
      </c>
      <c r="T298" s="57"/>
      <c r="U298" s="58"/>
      <c r="V298" s="59">
        <f>SUM(V291:V296)</f>
        <v>0</v>
      </c>
      <c r="W298" s="59">
        <f t="shared" ref="W298" si="689">SUM(W291:W296)</f>
        <v>0</v>
      </c>
      <c r="X298" s="59">
        <f t="shared" ref="X298" si="690">SUM(X291:X296)</f>
        <v>0</v>
      </c>
      <c r="Y298" s="59">
        <f t="shared" ref="Y298" si="691">SUM(Y291:Y296)</f>
        <v>0</v>
      </c>
      <c r="Z298" s="59">
        <f t="shared" ref="Z298" si="692">SUM(Z291:Z296)</f>
        <v>0</v>
      </c>
      <c r="AA298" s="59">
        <f t="shared" ref="AA298" si="693">SUM(AA291:AA296)</f>
        <v>0</v>
      </c>
      <c r="AB298" s="59">
        <f t="shared" ref="AB298" si="694">SUM(AB291:AB296)</f>
        <v>0</v>
      </c>
      <c r="AC298" s="59">
        <f t="shared" ref="AC298" si="695">SUM(AC291:AC296)</f>
        <v>0</v>
      </c>
      <c r="AD298" s="59">
        <f t="shared" ref="AD298" si="696">SUM(AD291:AD296)</f>
        <v>0</v>
      </c>
      <c r="AE298" s="59">
        <f t="shared" ref="AE298" si="697">SUM(AE291:AE296)</f>
        <v>0</v>
      </c>
      <c r="AF298" s="59">
        <f t="shared" ref="AF298" si="698">SUM(AF291:AF296)</f>
        <v>0</v>
      </c>
      <c r="AG298" s="59">
        <f t="shared" ref="AG298" si="699">SUM(AG291:AG296)</f>
        <v>0</v>
      </c>
      <c r="AJ298" s="56" t="s">
        <v>61</v>
      </c>
      <c r="AK298" s="57"/>
      <c r="AL298" s="58"/>
      <c r="AM298" s="61">
        <f>SUM(AM291:AM297)</f>
        <v>0</v>
      </c>
      <c r="AN298" s="61">
        <f t="shared" ref="AN298:AX298" si="700">SUM(AN291:AN297)</f>
        <v>0</v>
      </c>
      <c r="AO298" s="61">
        <f t="shared" si="700"/>
        <v>0</v>
      </c>
      <c r="AP298" s="61">
        <f t="shared" si="700"/>
        <v>0</v>
      </c>
      <c r="AQ298" s="61">
        <f t="shared" si="700"/>
        <v>0</v>
      </c>
      <c r="AR298" s="61">
        <f t="shared" si="700"/>
        <v>0</v>
      </c>
      <c r="AS298" s="61">
        <f t="shared" si="700"/>
        <v>0</v>
      </c>
      <c r="AT298" s="61">
        <f t="shared" si="700"/>
        <v>0</v>
      </c>
      <c r="AU298" s="61">
        <f t="shared" si="700"/>
        <v>0</v>
      </c>
      <c r="AV298" s="61">
        <f t="shared" si="700"/>
        <v>0</v>
      </c>
      <c r="AW298" s="61">
        <f t="shared" si="700"/>
        <v>0</v>
      </c>
      <c r="AX298" s="61">
        <f t="shared" si="700"/>
        <v>0</v>
      </c>
      <c r="BA298" s="56" t="s">
        <v>61</v>
      </c>
      <c r="BB298" s="57"/>
      <c r="BC298" s="58"/>
      <c r="BD298" s="52">
        <f t="shared" si="585"/>
        <v>0</v>
      </c>
      <c r="BE298" s="52">
        <f t="shared" si="586"/>
        <v>0</v>
      </c>
      <c r="BF298" s="52">
        <f t="shared" si="587"/>
        <v>0</v>
      </c>
      <c r="BG298" s="52">
        <f t="shared" si="588"/>
        <v>0</v>
      </c>
      <c r="BH298" s="52">
        <f t="shared" si="589"/>
        <v>0</v>
      </c>
      <c r="BI298" s="52">
        <f t="shared" si="590"/>
        <v>0</v>
      </c>
      <c r="BJ298" s="52">
        <f t="shared" si="591"/>
        <v>0</v>
      </c>
      <c r="BK298" s="52">
        <f t="shared" si="592"/>
        <v>0</v>
      </c>
      <c r="BL298" s="52">
        <f t="shared" si="593"/>
        <v>0</v>
      </c>
      <c r="BM298" s="52">
        <f t="shared" si="594"/>
        <v>0</v>
      </c>
      <c r="BN298" s="10">
        <f t="shared" si="595"/>
        <v>0</v>
      </c>
      <c r="BO298" s="10">
        <f t="shared" si="596"/>
        <v>0</v>
      </c>
    </row>
    <row r="299" ht="18.75" spans="2:67">
      <c r="B299" s="77"/>
      <c r="C299" s="78"/>
      <c r="D299" s="21"/>
      <c r="E299" s="22"/>
      <c r="F299" s="22"/>
      <c r="G299" s="22"/>
      <c r="H299" s="22"/>
      <c r="I299" s="81"/>
      <c r="J299" s="82"/>
      <c r="K299" s="81"/>
      <c r="L299" s="82"/>
      <c r="M299" s="81"/>
      <c r="N299" s="82"/>
      <c r="O299" s="22"/>
      <c r="P299" s="22"/>
      <c r="S299" s="77"/>
      <c r="T299" s="78"/>
      <c r="U299" s="21"/>
      <c r="V299" s="22"/>
      <c r="W299" s="22"/>
      <c r="X299" s="22"/>
      <c r="Y299" s="22"/>
      <c r="Z299" s="81"/>
      <c r="AA299" s="82"/>
      <c r="AB299" s="81"/>
      <c r="AC299" s="82"/>
      <c r="AD299" s="81"/>
      <c r="AE299" s="82"/>
      <c r="AF299" s="22"/>
      <c r="AG299" s="22"/>
      <c r="AJ299" s="77"/>
      <c r="AK299" s="78"/>
      <c r="AL299" s="21"/>
      <c r="AM299" s="22"/>
      <c r="AN299" s="22"/>
      <c r="AO299" s="22"/>
      <c r="AP299" s="22"/>
      <c r="AQ299" s="81"/>
      <c r="AR299" s="82"/>
      <c r="AS299" s="81"/>
      <c r="AT299" s="82"/>
      <c r="AU299" s="81"/>
      <c r="AV299" s="82"/>
      <c r="AW299" s="22"/>
      <c r="AX299" s="22"/>
      <c r="BA299" s="77"/>
      <c r="BB299" s="78"/>
      <c r="BC299" s="21"/>
      <c r="BD299" s="22"/>
      <c r="BE299" s="22"/>
      <c r="BF299" s="22"/>
      <c r="BG299" s="22"/>
      <c r="BH299" s="81"/>
      <c r="BI299" s="82"/>
      <c r="BJ299" s="81"/>
      <c r="BK299" s="82"/>
      <c r="BL299" s="81"/>
      <c r="BM299" s="82"/>
      <c r="BN299" s="22"/>
      <c r="BO299" s="22"/>
    </row>
    <row r="300" ht="21" spans="2:67">
      <c r="B300" s="452" t="s">
        <v>1031</v>
      </c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S300" s="452" t="s">
        <v>1031</v>
      </c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J300" s="452" t="s">
        <v>1031</v>
      </c>
      <c r="AK300" s="76"/>
      <c r="AL300" s="76"/>
      <c r="AM300" s="76"/>
      <c r="AN300" s="76"/>
      <c r="AO300" s="76"/>
      <c r="AP300" s="76"/>
      <c r="AQ300" s="76"/>
      <c r="AR300" s="76"/>
      <c r="AS300" s="76"/>
      <c r="AT300" s="76"/>
      <c r="AU300" s="76"/>
      <c r="AV300" s="76"/>
      <c r="AW300" s="76"/>
      <c r="AX300" s="76"/>
      <c r="BA300" s="452" t="s">
        <v>1031</v>
      </c>
      <c r="BB300" s="76"/>
      <c r="BC300" s="76"/>
      <c r="BD300" s="76"/>
      <c r="BE300" s="76"/>
      <c r="BF300" s="76"/>
      <c r="BG300" s="76"/>
      <c r="BH300" s="76"/>
      <c r="BI300" s="76"/>
      <c r="BJ300" s="76"/>
      <c r="BK300" s="76"/>
      <c r="BL300" s="76"/>
      <c r="BM300" s="76"/>
      <c r="BN300" s="76"/>
      <c r="BO300" s="76"/>
    </row>
    <row r="301" s="43" customFormat="1" ht="18.75" customHeight="1" spans="2:67">
      <c r="B301" s="56" t="s">
        <v>1017</v>
      </c>
      <c r="C301" s="58"/>
      <c r="D301" s="9"/>
      <c r="E301" s="34" t="s">
        <v>9</v>
      </c>
      <c r="F301" s="34"/>
      <c r="G301" s="50" t="s">
        <v>1023</v>
      </c>
      <c r="H301" s="51"/>
      <c r="I301" s="54" t="s">
        <v>23</v>
      </c>
      <c r="J301" s="75"/>
      <c r="K301" s="54" t="s">
        <v>30</v>
      </c>
      <c r="L301" s="75"/>
      <c r="M301" s="54" t="s">
        <v>35</v>
      </c>
      <c r="N301" s="75"/>
      <c r="O301" s="9" t="s">
        <v>61</v>
      </c>
      <c r="P301" s="9"/>
      <c r="S301" s="56" t="s">
        <v>1017</v>
      </c>
      <c r="T301" s="58"/>
      <c r="U301" s="9"/>
      <c r="V301" s="34" t="s">
        <v>9</v>
      </c>
      <c r="W301" s="34"/>
      <c r="X301" s="50" t="s">
        <v>1023</v>
      </c>
      <c r="Y301" s="51"/>
      <c r="Z301" s="54" t="s">
        <v>23</v>
      </c>
      <c r="AA301" s="75"/>
      <c r="AB301" s="54" t="s">
        <v>30</v>
      </c>
      <c r="AC301" s="75"/>
      <c r="AD301" s="54" t="s">
        <v>35</v>
      </c>
      <c r="AE301" s="75"/>
      <c r="AF301" s="9" t="s">
        <v>61</v>
      </c>
      <c r="AG301" s="9"/>
      <c r="AJ301" s="56" t="s">
        <v>1017</v>
      </c>
      <c r="AK301" s="58"/>
      <c r="AL301" s="9"/>
      <c r="AM301" s="34" t="s">
        <v>9</v>
      </c>
      <c r="AN301" s="34"/>
      <c r="AO301" s="50" t="s">
        <v>1023</v>
      </c>
      <c r="AP301" s="51"/>
      <c r="AQ301" s="54" t="s">
        <v>23</v>
      </c>
      <c r="AR301" s="75"/>
      <c r="AS301" s="54" t="s">
        <v>30</v>
      </c>
      <c r="AT301" s="75"/>
      <c r="AU301" s="54" t="s">
        <v>35</v>
      </c>
      <c r="AV301" s="75"/>
      <c r="AW301" s="9" t="s">
        <v>61</v>
      </c>
      <c r="AX301" s="9"/>
      <c r="BA301" s="56" t="s">
        <v>1017</v>
      </c>
      <c r="BB301" s="58"/>
      <c r="BC301" s="9"/>
      <c r="BD301" s="34" t="s">
        <v>9</v>
      </c>
      <c r="BE301" s="34"/>
      <c r="BF301" s="50" t="s">
        <v>1023</v>
      </c>
      <c r="BG301" s="51"/>
      <c r="BH301" s="54" t="s">
        <v>23</v>
      </c>
      <c r="BI301" s="75"/>
      <c r="BJ301" s="54" t="s">
        <v>30</v>
      </c>
      <c r="BK301" s="75"/>
      <c r="BL301" s="54" t="s">
        <v>35</v>
      </c>
      <c r="BM301" s="75"/>
      <c r="BN301" s="9" t="s">
        <v>61</v>
      </c>
      <c r="BO301" s="9"/>
    </row>
    <row r="302" ht="18.75" spans="2:67">
      <c r="B302" s="52">
        <v>1</v>
      </c>
      <c r="C302" s="34" t="s">
        <v>638</v>
      </c>
      <c r="D302" s="53">
        <v>2016</v>
      </c>
      <c r="E302" s="13">
        <v>0</v>
      </c>
      <c r="F302" s="16">
        <v>0</v>
      </c>
      <c r="G302" s="13">
        <v>0</v>
      </c>
      <c r="H302" s="16">
        <v>0</v>
      </c>
      <c r="I302" s="13">
        <v>0</v>
      </c>
      <c r="J302" s="16">
        <v>0</v>
      </c>
      <c r="K302" s="13">
        <v>0</v>
      </c>
      <c r="L302" s="16">
        <v>0</v>
      </c>
      <c r="M302" s="16">
        <v>0</v>
      </c>
      <c r="N302" s="16">
        <v>0</v>
      </c>
      <c r="O302" s="10">
        <v>0</v>
      </c>
      <c r="P302" s="10">
        <v>0</v>
      </c>
      <c r="S302" s="52">
        <v>1</v>
      </c>
      <c r="T302" s="34" t="s">
        <v>638</v>
      </c>
      <c r="U302" s="53">
        <v>2016</v>
      </c>
      <c r="V302" s="13">
        <v>0</v>
      </c>
      <c r="W302" s="16">
        <v>0</v>
      </c>
      <c r="X302" s="13">
        <v>0</v>
      </c>
      <c r="Y302" s="16">
        <v>0</v>
      </c>
      <c r="Z302" s="13">
        <v>0</v>
      </c>
      <c r="AA302" s="16">
        <v>0</v>
      </c>
      <c r="AB302" s="13">
        <v>0</v>
      </c>
      <c r="AC302" s="16">
        <v>0</v>
      </c>
      <c r="AD302" s="16">
        <v>0</v>
      </c>
      <c r="AE302" s="16">
        <v>0</v>
      </c>
      <c r="AF302" s="10">
        <f t="shared" ref="AF302:AF308" si="701">V302+X302+Z302+AB302+AD302</f>
        <v>0</v>
      </c>
      <c r="AG302" s="10">
        <f t="shared" ref="AG302:AG308" si="702">W302+Y302+AA302+AC302+AE302</f>
        <v>0</v>
      </c>
      <c r="AJ302" s="52">
        <v>1</v>
      </c>
      <c r="AK302" s="34" t="s">
        <v>638</v>
      </c>
      <c r="AL302" s="53">
        <v>2016</v>
      </c>
      <c r="AM302" s="13">
        <v>0</v>
      </c>
      <c r="AN302" s="16">
        <v>0</v>
      </c>
      <c r="AO302" s="13">
        <v>0</v>
      </c>
      <c r="AP302" s="16">
        <v>0</v>
      </c>
      <c r="AQ302" s="13">
        <v>0</v>
      </c>
      <c r="AR302" s="16">
        <v>0</v>
      </c>
      <c r="AS302" s="13">
        <v>0</v>
      </c>
      <c r="AT302" s="16">
        <v>0</v>
      </c>
      <c r="AU302" s="16">
        <v>0</v>
      </c>
      <c r="AV302" s="16">
        <v>0</v>
      </c>
      <c r="AW302" s="10">
        <f t="shared" ref="AW302:AW308" si="703">AM302+AO302+AQ302+AS302+AU302</f>
        <v>0</v>
      </c>
      <c r="AX302" s="10">
        <f t="shared" ref="AX302:AX308" si="704">AN302+AP302+AR302+AT302+AV302</f>
        <v>0</v>
      </c>
      <c r="BA302" s="52">
        <v>1</v>
      </c>
      <c r="BB302" s="34" t="s">
        <v>638</v>
      </c>
      <c r="BC302" s="53">
        <v>2016</v>
      </c>
      <c r="BD302" s="52">
        <f t="shared" ref="BD302:BD349" si="705">E302+V302-AM302</f>
        <v>0</v>
      </c>
      <c r="BE302" s="52">
        <f t="shared" ref="BE302:BE349" si="706">F302+W302-AN302</f>
        <v>0</v>
      </c>
      <c r="BF302" s="52">
        <f t="shared" ref="BF302:BF349" si="707">G302+X302-AO302</f>
        <v>0</v>
      </c>
      <c r="BG302" s="52">
        <f t="shared" ref="BG302:BG349" si="708">H302+Y302-AP302</f>
        <v>0</v>
      </c>
      <c r="BH302" s="52">
        <f t="shared" ref="BH302:BH349" si="709">I302+Z302-AQ302</f>
        <v>0</v>
      </c>
      <c r="BI302" s="52">
        <f t="shared" ref="BI302:BI349" si="710">J302+AA302-AR302</f>
        <v>0</v>
      </c>
      <c r="BJ302" s="52">
        <f t="shared" ref="BJ302:BJ349" si="711">K302+AB302-AS302</f>
        <v>0</v>
      </c>
      <c r="BK302" s="52">
        <f t="shared" ref="BK302:BK349" si="712">L302+AC302-AT302</f>
        <v>0</v>
      </c>
      <c r="BL302" s="52">
        <f t="shared" ref="BL302:BL349" si="713">M302+AD302-AU302</f>
        <v>0</v>
      </c>
      <c r="BM302" s="52">
        <f t="shared" ref="BM302:BM349" si="714">N302+AE302-AV302</f>
        <v>0</v>
      </c>
      <c r="BN302" s="10">
        <f t="shared" ref="BN302:BN349" si="715">BD302+BF302+BH302+BJ302+BL302</f>
        <v>0</v>
      </c>
      <c r="BO302" s="10">
        <f t="shared" ref="BO302:BO349" si="716">BE302+BG302+BI302+BK302+BM302</f>
        <v>0</v>
      </c>
    </row>
    <row r="303" ht="18.75" spans="2:67">
      <c r="B303" s="52"/>
      <c r="C303" s="34"/>
      <c r="D303" s="53">
        <v>2017</v>
      </c>
      <c r="E303" s="13">
        <v>0</v>
      </c>
      <c r="F303" s="16">
        <v>0</v>
      </c>
      <c r="G303" s="13">
        <v>0</v>
      </c>
      <c r="H303" s="16">
        <v>0</v>
      </c>
      <c r="I303" s="13">
        <v>0</v>
      </c>
      <c r="J303" s="16">
        <v>0</v>
      </c>
      <c r="K303" s="13">
        <v>0</v>
      </c>
      <c r="L303" s="16">
        <v>0</v>
      </c>
      <c r="M303" s="16">
        <v>0</v>
      </c>
      <c r="N303" s="16">
        <v>0</v>
      </c>
      <c r="O303" s="10">
        <v>0</v>
      </c>
      <c r="P303" s="10">
        <v>0</v>
      </c>
      <c r="S303" s="52"/>
      <c r="T303" s="34"/>
      <c r="U303" s="53">
        <v>2017</v>
      </c>
      <c r="V303" s="13">
        <v>0</v>
      </c>
      <c r="W303" s="16">
        <v>0</v>
      </c>
      <c r="X303" s="13">
        <v>0</v>
      </c>
      <c r="Y303" s="16">
        <v>0</v>
      </c>
      <c r="Z303" s="13">
        <v>0</v>
      </c>
      <c r="AA303" s="16">
        <v>0</v>
      </c>
      <c r="AB303" s="13">
        <v>0</v>
      </c>
      <c r="AC303" s="16">
        <v>0</v>
      </c>
      <c r="AD303" s="16">
        <v>0</v>
      </c>
      <c r="AE303" s="16">
        <v>0</v>
      </c>
      <c r="AF303" s="10">
        <f t="shared" si="701"/>
        <v>0</v>
      </c>
      <c r="AG303" s="10">
        <f t="shared" si="702"/>
        <v>0</v>
      </c>
      <c r="AJ303" s="52"/>
      <c r="AK303" s="34"/>
      <c r="AL303" s="53">
        <v>2017</v>
      </c>
      <c r="AM303" s="13">
        <v>0</v>
      </c>
      <c r="AN303" s="16">
        <v>0</v>
      </c>
      <c r="AO303" s="13">
        <v>0</v>
      </c>
      <c r="AP303" s="16">
        <v>0</v>
      </c>
      <c r="AQ303" s="13">
        <v>0</v>
      </c>
      <c r="AR303" s="16">
        <v>0</v>
      </c>
      <c r="AS303" s="13">
        <v>0</v>
      </c>
      <c r="AT303" s="16">
        <v>0</v>
      </c>
      <c r="AU303" s="16">
        <v>0</v>
      </c>
      <c r="AV303" s="16">
        <v>0</v>
      </c>
      <c r="AW303" s="10">
        <f t="shared" si="703"/>
        <v>0</v>
      </c>
      <c r="AX303" s="10">
        <f t="shared" si="704"/>
        <v>0</v>
      </c>
      <c r="BA303" s="52"/>
      <c r="BB303" s="34"/>
      <c r="BC303" s="53">
        <v>2017</v>
      </c>
      <c r="BD303" s="52">
        <f t="shared" si="705"/>
        <v>0</v>
      </c>
      <c r="BE303" s="52">
        <f t="shared" si="706"/>
        <v>0</v>
      </c>
      <c r="BF303" s="52">
        <f t="shared" si="707"/>
        <v>0</v>
      </c>
      <c r="BG303" s="52">
        <f t="shared" si="708"/>
        <v>0</v>
      </c>
      <c r="BH303" s="52">
        <f t="shared" si="709"/>
        <v>0</v>
      </c>
      <c r="BI303" s="52">
        <f t="shared" si="710"/>
        <v>0</v>
      </c>
      <c r="BJ303" s="52">
        <f t="shared" si="711"/>
        <v>0</v>
      </c>
      <c r="BK303" s="52">
        <f t="shared" si="712"/>
        <v>0</v>
      </c>
      <c r="BL303" s="52">
        <f t="shared" si="713"/>
        <v>0</v>
      </c>
      <c r="BM303" s="52">
        <f t="shared" si="714"/>
        <v>0</v>
      </c>
      <c r="BN303" s="10">
        <f t="shared" si="715"/>
        <v>0</v>
      </c>
      <c r="BO303" s="10">
        <f t="shared" si="716"/>
        <v>0</v>
      </c>
    </row>
    <row r="304" ht="18.75" spans="2:67">
      <c r="B304" s="52"/>
      <c r="C304" s="34"/>
      <c r="D304" s="53">
        <v>2018</v>
      </c>
      <c r="E304" s="13">
        <v>0</v>
      </c>
      <c r="F304" s="16">
        <v>0</v>
      </c>
      <c r="G304" s="13">
        <v>0</v>
      </c>
      <c r="H304" s="16">
        <v>0</v>
      </c>
      <c r="I304" s="13">
        <v>0</v>
      </c>
      <c r="J304" s="16">
        <v>0</v>
      </c>
      <c r="K304" s="13">
        <v>0</v>
      </c>
      <c r="L304" s="16">
        <v>0</v>
      </c>
      <c r="M304" s="16">
        <v>0</v>
      </c>
      <c r="N304" s="16">
        <v>0</v>
      </c>
      <c r="O304" s="10">
        <v>0</v>
      </c>
      <c r="P304" s="10">
        <v>0</v>
      </c>
      <c r="S304" s="52"/>
      <c r="T304" s="34"/>
      <c r="U304" s="53">
        <v>2018</v>
      </c>
      <c r="V304" s="13">
        <v>0</v>
      </c>
      <c r="W304" s="16">
        <v>0</v>
      </c>
      <c r="X304" s="13">
        <v>0</v>
      </c>
      <c r="Y304" s="16">
        <v>0</v>
      </c>
      <c r="Z304" s="13">
        <v>0</v>
      </c>
      <c r="AA304" s="16">
        <v>0</v>
      </c>
      <c r="AB304" s="13">
        <v>0</v>
      </c>
      <c r="AC304" s="16">
        <v>0</v>
      </c>
      <c r="AD304" s="16">
        <v>0</v>
      </c>
      <c r="AE304" s="16">
        <v>0</v>
      </c>
      <c r="AF304" s="10">
        <f t="shared" si="701"/>
        <v>0</v>
      </c>
      <c r="AG304" s="10">
        <f t="shared" si="702"/>
        <v>0</v>
      </c>
      <c r="AJ304" s="52"/>
      <c r="AK304" s="34"/>
      <c r="AL304" s="53">
        <v>2018</v>
      </c>
      <c r="AM304" s="13">
        <v>0</v>
      </c>
      <c r="AN304" s="16">
        <v>0</v>
      </c>
      <c r="AO304" s="13">
        <v>0</v>
      </c>
      <c r="AP304" s="16">
        <v>0</v>
      </c>
      <c r="AQ304" s="13">
        <v>0</v>
      </c>
      <c r="AR304" s="16">
        <v>0</v>
      </c>
      <c r="AS304" s="13">
        <v>0</v>
      </c>
      <c r="AT304" s="16">
        <v>0</v>
      </c>
      <c r="AU304" s="16">
        <v>0</v>
      </c>
      <c r="AV304" s="16">
        <v>0</v>
      </c>
      <c r="AW304" s="10">
        <f t="shared" si="703"/>
        <v>0</v>
      </c>
      <c r="AX304" s="10">
        <f t="shared" si="704"/>
        <v>0</v>
      </c>
      <c r="BA304" s="52"/>
      <c r="BB304" s="34"/>
      <c r="BC304" s="53">
        <v>2018</v>
      </c>
      <c r="BD304" s="52">
        <f t="shared" si="705"/>
        <v>0</v>
      </c>
      <c r="BE304" s="52">
        <f t="shared" si="706"/>
        <v>0</v>
      </c>
      <c r="BF304" s="52">
        <f t="shared" si="707"/>
        <v>0</v>
      </c>
      <c r="BG304" s="52">
        <f t="shared" si="708"/>
        <v>0</v>
      </c>
      <c r="BH304" s="52">
        <f t="shared" si="709"/>
        <v>0</v>
      </c>
      <c r="BI304" s="52">
        <f t="shared" si="710"/>
        <v>0</v>
      </c>
      <c r="BJ304" s="52">
        <f t="shared" si="711"/>
        <v>0</v>
      </c>
      <c r="BK304" s="52">
        <f t="shared" si="712"/>
        <v>0</v>
      </c>
      <c r="BL304" s="52">
        <f t="shared" si="713"/>
        <v>0</v>
      </c>
      <c r="BM304" s="52">
        <f t="shared" si="714"/>
        <v>0</v>
      </c>
      <c r="BN304" s="10">
        <f t="shared" si="715"/>
        <v>0</v>
      </c>
      <c r="BO304" s="10">
        <f t="shared" si="716"/>
        <v>0</v>
      </c>
    </row>
    <row r="305" ht="18.75" spans="2:67">
      <c r="B305" s="52"/>
      <c r="C305" s="34"/>
      <c r="D305" s="53">
        <v>2019</v>
      </c>
      <c r="E305" s="13">
        <v>0</v>
      </c>
      <c r="F305" s="16">
        <v>0</v>
      </c>
      <c r="G305" s="13">
        <v>0</v>
      </c>
      <c r="H305" s="16">
        <v>0</v>
      </c>
      <c r="I305" s="13">
        <v>0</v>
      </c>
      <c r="J305" s="16">
        <v>0</v>
      </c>
      <c r="K305" s="13">
        <v>0</v>
      </c>
      <c r="L305" s="16">
        <v>0</v>
      </c>
      <c r="M305" s="16">
        <v>0</v>
      </c>
      <c r="N305" s="16">
        <v>0</v>
      </c>
      <c r="O305" s="10">
        <v>0</v>
      </c>
      <c r="P305" s="10">
        <v>0</v>
      </c>
      <c r="S305" s="52"/>
      <c r="T305" s="34"/>
      <c r="U305" s="53">
        <v>2019</v>
      </c>
      <c r="V305" s="13">
        <v>0</v>
      </c>
      <c r="W305" s="16">
        <v>0</v>
      </c>
      <c r="X305" s="13">
        <v>0</v>
      </c>
      <c r="Y305" s="16">
        <v>0</v>
      </c>
      <c r="Z305" s="13">
        <v>0</v>
      </c>
      <c r="AA305" s="16">
        <v>0</v>
      </c>
      <c r="AB305" s="13">
        <v>0</v>
      </c>
      <c r="AC305" s="16">
        <v>0</v>
      </c>
      <c r="AD305" s="16">
        <v>0</v>
      </c>
      <c r="AE305" s="16">
        <v>0</v>
      </c>
      <c r="AF305" s="10">
        <f t="shared" si="701"/>
        <v>0</v>
      </c>
      <c r="AG305" s="10">
        <f t="shared" si="702"/>
        <v>0</v>
      </c>
      <c r="AJ305" s="52"/>
      <c r="AK305" s="34"/>
      <c r="AL305" s="53">
        <v>2019</v>
      </c>
      <c r="AM305" s="13">
        <v>0</v>
      </c>
      <c r="AN305" s="16">
        <v>0</v>
      </c>
      <c r="AO305" s="13">
        <v>0</v>
      </c>
      <c r="AP305" s="16">
        <v>0</v>
      </c>
      <c r="AQ305" s="13">
        <v>0</v>
      </c>
      <c r="AR305" s="16">
        <v>0</v>
      </c>
      <c r="AS305" s="13">
        <v>0</v>
      </c>
      <c r="AT305" s="16">
        <v>0</v>
      </c>
      <c r="AU305" s="16">
        <v>0</v>
      </c>
      <c r="AV305" s="16">
        <v>0</v>
      </c>
      <c r="AW305" s="10">
        <f t="shared" si="703"/>
        <v>0</v>
      </c>
      <c r="AX305" s="10">
        <f t="shared" si="704"/>
        <v>0</v>
      </c>
      <c r="BA305" s="52"/>
      <c r="BB305" s="34"/>
      <c r="BC305" s="53">
        <v>2019</v>
      </c>
      <c r="BD305" s="52">
        <f t="shared" si="705"/>
        <v>0</v>
      </c>
      <c r="BE305" s="52">
        <f t="shared" si="706"/>
        <v>0</v>
      </c>
      <c r="BF305" s="52">
        <f t="shared" si="707"/>
        <v>0</v>
      </c>
      <c r="BG305" s="52">
        <f t="shared" si="708"/>
        <v>0</v>
      </c>
      <c r="BH305" s="52">
        <f t="shared" si="709"/>
        <v>0</v>
      </c>
      <c r="BI305" s="52">
        <f t="shared" si="710"/>
        <v>0</v>
      </c>
      <c r="BJ305" s="52">
        <f t="shared" si="711"/>
        <v>0</v>
      </c>
      <c r="BK305" s="52">
        <f t="shared" si="712"/>
        <v>0</v>
      </c>
      <c r="BL305" s="52">
        <f t="shared" si="713"/>
        <v>0</v>
      </c>
      <c r="BM305" s="52">
        <f t="shared" si="714"/>
        <v>0</v>
      </c>
      <c r="BN305" s="10">
        <f t="shared" si="715"/>
        <v>0</v>
      </c>
      <c r="BO305" s="10">
        <f t="shared" si="716"/>
        <v>0</v>
      </c>
    </row>
    <row r="306" ht="18.75" spans="2:67">
      <c r="B306" s="52"/>
      <c r="C306" s="34"/>
      <c r="D306" s="53">
        <v>2020</v>
      </c>
      <c r="E306" s="13">
        <v>0</v>
      </c>
      <c r="F306" s="16">
        <v>0</v>
      </c>
      <c r="G306" s="52">
        <v>0</v>
      </c>
      <c r="H306" s="34">
        <v>0</v>
      </c>
      <c r="I306" s="52">
        <v>0</v>
      </c>
      <c r="J306" s="34">
        <v>0</v>
      </c>
      <c r="K306" s="52">
        <v>0</v>
      </c>
      <c r="L306" s="34">
        <v>0</v>
      </c>
      <c r="M306" s="34">
        <v>0</v>
      </c>
      <c r="N306" s="34">
        <v>0</v>
      </c>
      <c r="O306" s="10">
        <v>0</v>
      </c>
      <c r="P306" s="10">
        <v>0</v>
      </c>
      <c r="S306" s="52"/>
      <c r="T306" s="34"/>
      <c r="U306" s="53">
        <v>2020</v>
      </c>
      <c r="V306" s="13">
        <v>0</v>
      </c>
      <c r="W306" s="16">
        <v>0</v>
      </c>
      <c r="X306" s="52">
        <v>0</v>
      </c>
      <c r="Y306" s="34">
        <v>0</v>
      </c>
      <c r="Z306" s="52">
        <v>0</v>
      </c>
      <c r="AA306" s="34">
        <v>0</v>
      </c>
      <c r="AB306" s="52">
        <v>0</v>
      </c>
      <c r="AC306" s="34">
        <v>0</v>
      </c>
      <c r="AD306" s="34">
        <v>0</v>
      </c>
      <c r="AE306" s="34">
        <v>0</v>
      </c>
      <c r="AF306" s="10">
        <f t="shared" si="701"/>
        <v>0</v>
      </c>
      <c r="AG306" s="10">
        <f t="shared" si="702"/>
        <v>0</v>
      </c>
      <c r="AJ306" s="52"/>
      <c r="AK306" s="34"/>
      <c r="AL306" s="53">
        <v>2020</v>
      </c>
      <c r="AM306" s="13">
        <v>0</v>
      </c>
      <c r="AN306" s="16">
        <v>0</v>
      </c>
      <c r="AO306" s="52">
        <v>0</v>
      </c>
      <c r="AP306" s="34">
        <v>0</v>
      </c>
      <c r="AQ306" s="52">
        <v>0</v>
      </c>
      <c r="AR306" s="34">
        <v>0</v>
      </c>
      <c r="AS306" s="52">
        <v>0</v>
      </c>
      <c r="AT306" s="34">
        <v>0</v>
      </c>
      <c r="AU306" s="34">
        <v>0</v>
      </c>
      <c r="AV306" s="34">
        <v>0</v>
      </c>
      <c r="AW306" s="10">
        <f t="shared" si="703"/>
        <v>0</v>
      </c>
      <c r="AX306" s="10">
        <f t="shared" si="704"/>
        <v>0</v>
      </c>
      <c r="BA306" s="52"/>
      <c r="BB306" s="34"/>
      <c r="BC306" s="53">
        <v>2020</v>
      </c>
      <c r="BD306" s="52">
        <f t="shared" si="705"/>
        <v>0</v>
      </c>
      <c r="BE306" s="52">
        <f t="shared" si="706"/>
        <v>0</v>
      </c>
      <c r="BF306" s="52">
        <f t="shared" si="707"/>
        <v>0</v>
      </c>
      <c r="BG306" s="52">
        <f t="shared" si="708"/>
        <v>0</v>
      </c>
      <c r="BH306" s="52">
        <f t="shared" si="709"/>
        <v>0</v>
      </c>
      <c r="BI306" s="52">
        <f t="shared" si="710"/>
        <v>0</v>
      </c>
      <c r="BJ306" s="52">
        <f t="shared" si="711"/>
        <v>0</v>
      </c>
      <c r="BK306" s="52">
        <f t="shared" si="712"/>
        <v>0</v>
      </c>
      <c r="BL306" s="52">
        <f t="shared" si="713"/>
        <v>0</v>
      </c>
      <c r="BM306" s="52">
        <f t="shared" si="714"/>
        <v>0</v>
      </c>
      <c r="BN306" s="10">
        <f t="shared" si="715"/>
        <v>0</v>
      </c>
      <c r="BO306" s="10">
        <f t="shared" si="716"/>
        <v>0</v>
      </c>
    </row>
    <row r="307" ht="18.75" spans="2:67">
      <c r="B307" s="52"/>
      <c r="C307" s="34"/>
      <c r="D307" s="53">
        <v>2021</v>
      </c>
      <c r="E307" s="16">
        <v>0</v>
      </c>
      <c r="F307" s="16">
        <v>0</v>
      </c>
      <c r="G307" s="13">
        <v>0</v>
      </c>
      <c r="H307" s="16">
        <v>0</v>
      </c>
      <c r="I307" s="13">
        <v>0</v>
      </c>
      <c r="J307" s="16">
        <v>0</v>
      </c>
      <c r="K307" s="13">
        <v>0</v>
      </c>
      <c r="L307" s="16">
        <v>0</v>
      </c>
      <c r="M307" s="16">
        <v>0</v>
      </c>
      <c r="N307" s="13">
        <v>0</v>
      </c>
      <c r="O307" s="10">
        <v>0</v>
      </c>
      <c r="P307" s="10">
        <v>0</v>
      </c>
      <c r="S307" s="52"/>
      <c r="T307" s="34"/>
      <c r="U307" s="53">
        <v>2021</v>
      </c>
      <c r="V307" s="16">
        <v>0</v>
      </c>
      <c r="W307" s="16">
        <v>0</v>
      </c>
      <c r="X307" s="13">
        <v>0</v>
      </c>
      <c r="Y307" s="16">
        <v>0</v>
      </c>
      <c r="Z307" s="13">
        <v>0</v>
      </c>
      <c r="AA307" s="16">
        <v>0</v>
      </c>
      <c r="AB307" s="13">
        <v>0</v>
      </c>
      <c r="AC307" s="16">
        <v>0</v>
      </c>
      <c r="AD307" s="16">
        <v>0</v>
      </c>
      <c r="AE307" s="13">
        <v>0</v>
      </c>
      <c r="AF307" s="10">
        <f t="shared" si="701"/>
        <v>0</v>
      </c>
      <c r="AG307" s="10">
        <f t="shared" si="702"/>
        <v>0</v>
      </c>
      <c r="AJ307" s="52"/>
      <c r="AK307" s="34"/>
      <c r="AL307" s="53">
        <v>2021</v>
      </c>
      <c r="AM307" s="16">
        <v>0</v>
      </c>
      <c r="AN307" s="16">
        <v>0</v>
      </c>
      <c r="AO307" s="13">
        <v>0</v>
      </c>
      <c r="AP307" s="16">
        <v>0</v>
      </c>
      <c r="AQ307" s="13">
        <v>0</v>
      </c>
      <c r="AR307" s="16">
        <v>0</v>
      </c>
      <c r="AS307" s="13">
        <v>0</v>
      </c>
      <c r="AT307" s="16">
        <v>0</v>
      </c>
      <c r="AU307" s="16">
        <v>0</v>
      </c>
      <c r="AV307" s="13">
        <v>0</v>
      </c>
      <c r="AW307" s="10">
        <f t="shared" si="703"/>
        <v>0</v>
      </c>
      <c r="AX307" s="10">
        <f t="shared" si="704"/>
        <v>0</v>
      </c>
      <c r="BA307" s="52"/>
      <c r="BB307" s="34"/>
      <c r="BC307" s="53">
        <v>2021</v>
      </c>
      <c r="BD307" s="52">
        <f t="shared" si="705"/>
        <v>0</v>
      </c>
      <c r="BE307" s="52">
        <f t="shared" si="706"/>
        <v>0</v>
      </c>
      <c r="BF307" s="52">
        <f t="shared" si="707"/>
        <v>0</v>
      </c>
      <c r="BG307" s="52">
        <f t="shared" si="708"/>
        <v>0</v>
      </c>
      <c r="BH307" s="52">
        <f t="shared" si="709"/>
        <v>0</v>
      </c>
      <c r="BI307" s="52">
        <f t="shared" si="710"/>
        <v>0</v>
      </c>
      <c r="BJ307" s="52">
        <f t="shared" si="711"/>
        <v>0</v>
      </c>
      <c r="BK307" s="52">
        <f t="shared" si="712"/>
        <v>0</v>
      </c>
      <c r="BL307" s="52">
        <f t="shared" si="713"/>
        <v>0</v>
      </c>
      <c r="BM307" s="52">
        <f t="shared" si="714"/>
        <v>0</v>
      </c>
      <c r="BN307" s="10">
        <f t="shared" si="715"/>
        <v>0</v>
      </c>
      <c r="BO307" s="10">
        <f t="shared" si="716"/>
        <v>0</v>
      </c>
    </row>
    <row r="308" ht="18.75" spans="2:67">
      <c r="B308" s="52"/>
      <c r="C308" s="34"/>
      <c r="D308" s="53">
        <v>2022</v>
      </c>
      <c r="E308" s="16">
        <v>0</v>
      </c>
      <c r="F308" s="16">
        <v>0</v>
      </c>
      <c r="G308" s="13">
        <v>0</v>
      </c>
      <c r="H308" s="16">
        <v>0</v>
      </c>
      <c r="I308" s="13">
        <v>0</v>
      </c>
      <c r="J308" s="16">
        <v>0</v>
      </c>
      <c r="K308" s="13">
        <v>0</v>
      </c>
      <c r="L308" s="16">
        <v>0</v>
      </c>
      <c r="M308" s="16">
        <v>0</v>
      </c>
      <c r="N308" s="13">
        <v>0</v>
      </c>
      <c r="O308" s="10">
        <v>0</v>
      </c>
      <c r="P308" s="10">
        <v>0</v>
      </c>
      <c r="S308" s="52"/>
      <c r="T308" s="34"/>
      <c r="U308" s="53">
        <v>2022</v>
      </c>
      <c r="V308" s="16">
        <v>0</v>
      </c>
      <c r="W308" s="16">
        <v>0</v>
      </c>
      <c r="X308" s="13">
        <v>0</v>
      </c>
      <c r="Y308" s="16">
        <v>0</v>
      </c>
      <c r="Z308" s="13">
        <v>0</v>
      </c>
      <c r="AA308" s="16">
        <v>0</v>
      </c>
      <c r="AB308" s="13">
        <v>0</v>
      </c>
      <c r="AC308" s="16">
        <v>0</v>
      </c>
      <c r="AD308" s="16">
        <v>0</v>
      </c>
      <c r="AE308" s="13">
        <v>0</v>
      </c>
      <c r="AF308" s="10">
        <f t="shared" si="701"/>
        <v>0</v>
      </c>
      <c r="AG308" s="10">
        <f t="shared" si="702"/>
        <v>0</v>
      </c>
      <c r="AJ308" s="52"/>
      <c r="AK308" s="34"/>
      <c r="AL308" s="53">
        <v>2022</v>
      </c>
      <c r="AM308" s="52">
        <v>0</v>
      </c>
      <c r="AN308" s="34">
        <v>0</v>
      </c>
      <c r="AO308" s="52">
        <v>0</v>
      </c>
      <c r="AP308" s="34">
        <v>0</v>
      </c>
      <c r="AQ308" s="52">
        <v>0</v>
      </c>
      <c r="AR308" s="34">
        <v>0</v>
      </c>
      <c r="AS308" s="52">
        <v>0</v>
      </c>
      <c r="AT308" s="34">
        <v>0</v>
      </c>
      <c r="AU308" s="52">
        <v>0</v>
      </c>
      <c r="AV308" s="34">
        <v>0</v>
      </c>
      <c r="AW308" s="10">
        <f t="shared" si="703"/>
        <v>0</v>
      </c>
      <c r="AX308" s="10">
        <f t="shared" si="704"/>
        <v>0</v>
      </c>
      <c r="BA308" s="52"/>
      <c r="BB308" s="34"/>
      <c r="BC308" s="53">
        <v>2022</v>
      </c>
      <c r="BD308" s="52">
        <f t="shared" si="705"/>
        <v>0</v>
      </c>
      <c r="BE308" s="52">
        <f t="shared" si="706"/>
        <v>0</v>
      </c>
      <c r="BF308" s="52">
        <f t="shared" si="707"/>
        <v>0</v>
      </c>
      <c r="BG308" s="52">
        <f t="shared" si="708"/>
        <v>0</v>
      </c>
      <c r="BH308" s="52">
        <f t="shared" si="709"/>
        <v>0</v>
      </c>
      <c r="BI308" s="52">
        <f t="shared" si="710"/>
        <v>0</v>
      </c>
      <c r="BJ308" s="52">
        <f t="shared" si="711"/>
        <v>0</v>
      </c>
      <c r="BK308" s="52">
        <f t="shared" si="712"/>
        <v>0</v>
      </c>
      <c r="BL308" s="52">
        <f t="shared" si="713"/>
        <v>0</v>
      </c>
      <c r="BM308" s="52">
        <f t="shared" si="714"/>
        <v>0</v>
      </c>
      <c r="BN308" s="10">
        <f t="shared" si="715"/>
        <v>0</v>
      </c>
      <c r="BO308" s="10">
        <f t="shared" si="716"/>
        <v>0</v>
      </c>
    </row>
    <row r="309" customHeight="1" spans="2:67">
      <c r="B309" s="56" t="s">
        <v>61</v>
      </c>
      <c r="C309" s="57"/>
      <c r="D309" s="58"/>
      <c r="E309" s="59">
        <v>0</v>
      </c>
      <c r="F309" s="59">
        <v>0</v>
      </c>
      <c r="G309" s="59">
        <v>0</v>
      </c>
      <c r="H309" s="59">
        <v>0</v>
      </c>
      <c r="I309" s="59">
        <v>0</v>
      </c>
      <c r="J309" s="59">
        <v>0</v>
      </c>
      <c r="K309" s="59">
        <v>0</v>
      </c>
      <c r="L309" s="59">
        <v>0</v>
      </c>
      <c r="M309" s="59">
        <v>0</v>
      </c>
      <c r="N309" s="59">
        <v>0</v>
      </c>
      <c r="O309" s="59">
        <v>0</v>
      </c>
      <c r="P309" s="59">
        <v>0</v>
      </c>
      <c r="S309" s="56" t="s">
        <v>61</v>
      </c>
      <c r="T309" s="57"/>
      <c r="U309" s="64"/>
      <c r="V309" s="59">
        <f>SUM(V302:V308)</f>
        <v>0</v>
      </c>
      <c r="W309" s="59">
        <f t="shared" ref="W309" si="717">SUM(W302:W308)</f>
        <v>0</v>
      </c>
      <c r="X309" s="59">
        <f t="shared" ref="X309" si="718">SUM(X302:X308)</f>
        <v>0</v>
      </c>
      <c r="Y309" s="59">
        <f t="shared" ref="Y309" si="719">SUM(Y302:Y308)</f>
        <v>0</v>
      </c>
      <c r="Z309" s="59">
        <f t="shared" ref="Z309" si="720">SUM(Z302:Z308)</f>
        <v>0</v>
      </c>
      <c r="AA309" s="59">
        <f t="shared" ref="AA309" si="721">SUM(AA302:AA308)</f>
        <v>0</v>
      </c>
      <c r="AB309" s="59">
        <f t="shared" ref="AB309" si="722">SUM(AB302:AB308)</f>
        <v>0</v>
      </c>
      <c r="AC309" s="59">
        <f t="shared" ref="AC309" si="723">SUM(AC302:AC308)</f>
        <v>0</v>
      </c>
      <c r="AD309" s="59">
        <f t="shared" ref="AD309" si="724">SUM(AD302:AD308)</f>
        <v>0</v>
      </c>
      <c r="AE309" s="59">
        <f t="shared" ref="AE309" si="725">SUM(AE302:AE308)</f>
        <v>0</v>
      </c>
      <c r="AF309" s="59">
        <f t="shared" ref="AF309" si="726">SUM(AF302:AF308)</f>
        <v>0</v>
      </c>
      <c r="AG309" s="59">
        <f t="shared" ref="AG309" si="727">SUM(AG302:AG308)</f>
        <v>0</v>
      </c>
      <c r="AJ309" s="56" t="s">
        <v>61</v>
      </c>
      <c r="AK309" s="57"/>
      <c r="AL309" s="64"/>
      <c r="AM309" s="59">
        <f>SUM(AM302:AM308)</f>
        <v>0</v>
      </c>
      <c r="AN309" s="59">
        <f t="shared" ref="AN309" si="728">SUM(AN302:AN308)</f>
        <v>0</v>
      </c>
      <c r="AO309" s="59">
        <f t="shared" ref="AO309" si="729">SUM(AO302:AO308)</f>
        <v>0</v>
      </c>
      <c r="AP309" s="59">
        <f t="shared" ref="AP309" si="730">SUM(AP302:AP308)</f>
        <v>0</v>
      </c>
      <c r="AQ309" s="59">
        <f t="shared" ref="AQ309" si="731">SUM(AQ302:AQ308)</f>
        <v>0</v>
      </c>
      <c r="AR309" s="59">
        <f t="shared" ref="AR309" si="732">SUM(AR302:AR308)</f>
        <v>0</v>
      </c>
      <c r="AS309" s="59">
        <f t="shared" ref="AS309" si="733">SUM(AS302:AS308)</f>
        <v>0</v>
      </c>
      <c r="AT309" s="59">
        <f t="shared" ref="AT309" si="734">SUM(AT302:AT308)</f>
        <v>0</v>
      </c>
      <c r="AU309" s="59">
        <f t="shared" ref="AU309" si="735">SUM(AU302:AU308)</f>
        <v>0</v>
      </c>
      <c r="AV309" s="59">
        <f t="shared" ref="AV309" si="736">SUM(AV302:AV308)</f>
        <v>0</v>
      </c>
      <c r="AW309" s="59">
        <f t="shared" ref="AW309" si="737">SUM(AW302:AW308)</f>
        <v>0</v>
      </c>
      <c r="AX309" s="59">
        <f t="shared" ref="AX309" si="738">SUM(AX302:AX308)</f>
        <v>0</v>
      </c>
      <c r="BA309" s="56" t="s">
        <v>61</v>
      </c>
      <c r="BB309" s="57"/>
      <c r="BC309" s="64"/>
      <c r="BD309" s="52">
        <f t="shared" si="705"/>
        <v>0</v>
      </c>
      <c r="BE309" s="52">
        <f t="shared" si="706"/>
        <v>0</v>
      </c>
      <c r="BF309" s="52">
        <f t="shared" si="707"/>
        <v>0</v>
      </c>
      <c r="BG309" s="52">
        <f t="shared" si="708"/>
        <v>0</v>
      </c>
      <c r="BH309" s="52">
        <f t="shared" si="709"/>
        <v>0</v>
      </c>
      <c r="BI309" s="52">
        <f t="shared" si="710"/>
        <v>0</v>
      </c>
      <c r="BJ309" s="52">
        <f t="shared" si="711"/>
        <v>0</v>
      </c>
      <c r="BK309" s="52">
        <f t="shared" si="712"/>
        <v>0</v>
      </c>
      <c r="BL309" s="52">
        <f t="shared" si="713"/>
        <v>0</v>
      </c>
      <c r="BM309" s="52">
        <f t="shared" si="714"/>
        <v>0</v>
      </c>
      <c r="BN309" s="10">
        <f t="shared" si="715"/>
        <v>0</v>
      </c>
      <c r="BO309" s="10">
        <f t="shared" si="716"/>
        <v>0</v>
      </c>
    </row>
    <row r="310" ht="18.75" spans="2:67">
      <c r="B310" s="52">
        <v>2</v>
      </c>
      <c r="C310" s="34" t="s">
        <v>640</v>
      </c>
      <c r="D310" s="53">
        <v>2016</v>
      </c>
      <c r="E310" s="13">
        <v>0</v>
      </c>
      <c r="F310" s="16">
        <v>0</v>
      </c>
      <c r="G310" s="13">
        <v>0</v>
      </c>
      <c r="H310" s="16">
        <v>0</v>
      </c>
      <c r="I310" s="13">
        <v>0</v>
      </c>
      <c r="J310" s="16">
        <v>0</v>
      </c>
      <c r="K310" s="13">
        <v>0</v>
      </c>
      <c r="L310" s="16">
        <v>0</v>
      </c>
      <c r="M310" s="16">
        <v>0</v>
      </c>
      <c r="N310" s="16">
        <v>0</v>
      </c>
      <c r="O310" s="10">
        <v>0</v>
      </c>
      <c r="P310" s="10">
        <v>0</v>
      </c>
      <c r="S310" s="52">
        <v>2</v>
      </c>
      <c r="T310" s="34" t="s">
        <v>640</v>
      </c>
      <c r="U310" s="53">
        <v>2016</v>
      </c>
      <c r="V310" s="13">
        <v>0</v>
      </c>
      <c r="W310" s="16">
        <v>0</v>
      </c>
      <c r="X310" s="13">
        <v>0</v>
      </c>
      <c r="Y310" s="16">
        <v>0</v>
      </c>
      <c r="Z310" s="13">
        <v>0</v>
      </c>
      <c r="AA310" s="16">
        <v>0</v>
      </c>
      <c r="AB310" s="13">
        <v>0</v>
      </c>
      <c r="AC310" s="16">
        <v>0</v>
      </c>
      <c r="AD310" s="16">
        <v>0</v>
      </c>
      <c r="AE310" s="16">
        <v>0</v>
      </c>
      <c r="AF310" s="10">
        <f t="shared" ref="AF310:AF316" si="739">V310+X310+Z310+AB310+AD310</f>
        <v>0</v>
      </c>
      <c r="AG310" s="10">
        <f t="shared" ref="AG310:AG316" si="740">W310+Y310+AA310+AC310+AE310</f>
        <v>0</v>
      </c>
      <c r="AJ310" s="52">
        <v>2</v>
      </c>
      <c r="AK310" s="34" t="s">
        <v>640</v>
      </c>
      <c r="AL310" s="53">
        <v>2016</v>
      </c>
      <c r="AM310" s="13">
        <v>0</v>
      </c>
      <c r="AN310" s="16">
        <v>0</v>
      </c>
      <c r="AO310" s="13">
        <v>0</v>
      </c>
      <c r="AP310" s="16">
        <v>0</v>
      </c>
      <c r="AQ310" s="13">
        <v>0</v>
      </c>
      <c r="AR310" s="16">
        <v>0</v>
      </c>
      <c r="AS310" s="13">
        <v>0</v>
      </c>
      <c r="AT310" s="16">
        <v>0</v>
      </c>
      <c r="AU310" s="16">
        <v>0</v>
      </c>
      <c r="AV310" s="16">
        <v>0</v>
      </c>
      <c r="AW310" s="10">
        <f t="shared" ref="AW310:AW316" si="741">AM310+AO310+AQ310+AS310+AU310</f>
        <v>0</v>
      </c>
      <c r="AX310" s="10">
        <f t="shared" ref="AX310:AX316" si="742">AN310+AP310+AR310+AT310+AV310</f>
        <v>0</v>
      </c>
      <c r="BA310" s="52">
        <v>2</v>
      </c>
      <c r="BB310" s="34" t="s">
        <v>640</v>
      </c>
      <c r="BC310" s="53">
        <v>2016</v>
      </c>
      <c r="BD310" s="52">
        <f t="shared" si="705"/>
        <v>0</v>
      </c>
      <c r="BE310" s="52">
        <f t="shared" si="706"/>
        <v>0</v>
      </c>
      <c r="BF310" s="52">
        <f t="shared" si="707"/>
        <v>0</v>
      </c>
      <c r="BG310" s="52">
        <f t="shared" si="708"/>
        <v>0</v>
      </c>
      <c r="BH310" s="52">
        <f t="shared" si="709"/>
        <v>0</v>
      </c>
      <c r="BI310" s="52">
        <f t="shared" si="710"/>
        <v>0</v>
      </c>
      <c r="BJ310" s="52">
        <f t="shared" si="711"/>
        <v>0</v>
      </c>
      <c r="BK310" s="52">
        <f t="shared" si="712"/>
        <v>0</v>
      </c>
      <c r="BL310" s="52">
        <f t="shared" si="713"/>
        <v>0</v>
      </c>
      <c r="BM310" s="52">
        <f t="shared" si="714"/>
        <v>0</v>
      </c>
      <c r="BN310" s="10">
        <f t="shared" si="715"/>
        <v>0</v>
      </c>
      <c r="BO310" s="10">
        <f t="shared" si="716"/>
        <v>0</v>
      </c>
    </row>
    <row r="311" ht="18.75" spans="2:67">
      <c r="B311" s="52"/>
      <c r="C311" s="34"/>
      <c r="D311" s="53">
        <v>2017</v>
      </c>
      <c r="E311" s="13">
        <v>0</v>
      </c>
      <c r="F311" s="16">
        <v>0</v>
      </c>
      <c r="G311" s="13">
        <v>0</v>
      </c>
      <c r="H311" s="16">
        <v>0</v>
      </c>
      <c r="I311" s="13">
        <v>0</v>
      </c>
      <c r="J311" s="16">
        <v>0</v>
      </c>
      <c r="K311" s="13">
        <v>0</v>
      </c>
      <c r="L311" s="16">
        <v>0</v>
      </c>
      <c r="M311" s="16">
        <v>0</v>
      </c>
      <c r="N311" s="16">
        <v>0</v>
      </c>
      <c r="O311" s="10">
        <v>0</v>
      </c>
      <c r="P311" s="10">
        <v>0</v>
      </c>
      <c r="S311" s="52"/>
      <c r="T311" s="34"/>
      <c r="U311" s="53">
        <v>2017</v>
      </c>
      <c r="V311" s="13">
        <v>0</v>
      </c>
      <c r="W311" s="16">
        <v>0</v>
      </c>
      <c r="X311" s="13">
        <v>0</v>
      </c>
      <c r="Y311" s="16">
        <v>0</v>
      </c>
      <c r="Z311" s="13">
        <v>0</v>
      </c>
      <c r="AA311" s="16">
        <v>0</v>
      </c>
      <c r="AB311" s="13">
        <v>0</v>
      </c>
      <c r="AC311" s="16">
        <v>0</v>
      </c>
      <c r="AD311" s="16">
        <v>0</v>
      </c>
      <c r="AE311" s="16">
        <v>0</v>
      </c>
      <c r="AF311" s="10">
        <f t="shared" si="739"/>
        <v>0</v>
      </c>
      <c r="AG311" s="10">
        <f t="shared" si="740"/>
        <v>0</v>
      </c>
      <c r="AJ311" s="52"/>
      <c r="AK311" s="34"/>
      <c r="AL311" s="53">
        <v>2017</v>
      </c>
      <c r="AM311" s="13">
        <v>0</v>
      </c>
      <c r="AN311" s="16">
        <v>0</v>
      </c>
      <c r="AO311" s="13">
        <v>0</v>
      </c>
      <c r="AP311" s="16">
        <v>0</v>
      </c>
      <c r="AQ311" s="13">
        <v>0</v>
      </c>
      <c r="AR311" s="16">
        <v>0</v>
      </c>
      <c r="AS311" s="13">
        <v>0</v>
      </c>
      <c r="AT311" s="16">
        <v>0</v>
      </c>
      <c r="AU311" s="16">
        <v>0</v>
      </c>
      <c r="AV311" s="16">
        <v>0</v>
      </c>
      <c r="AW311" s="10">
        <f t="shared" si="741"/>
        <v>0</v>
      </c>
      <c r="AX311" s="10">
        <f t="shared" si="742"/>
        <v>0</v>
      </c>
      <c r="BA311" s="52"/>
      <c r="BB311" s="34"/>
      <c r="BC311" s="53">
        <v>2017</v>
      </c>
      <c r="BD311" s="52">
        <f t="shared" si="705"/>
        <v>0</v>
      </c>
      <c r="BE311" s="52">
        <f t="shared" si="706"/>
        <v>0</v>
      </c>
      <c r="BF311" s="52">
        <f t="shared" si="707"/>
        <v>0</v>
      </c>
      <c r="BG311" s="52">
        <f t="shared" si="708"/>
        <v>0</v>
      </c>
      <c r="BH311" s="52">
        <f t="shared" si="709"/>
        <v>0</v>
      </c>
      <c r="BI311" s="52">
        <f t="shared" si="710"/>
        <v>0</v>
      </c>
      <c r="BJ311" s="52">
        <f t="shared" si="711"/>
        <v>0</v>
      </c>
      <c r="BK311" s="52">
        <f t="shared" si="712"/>
        <v>0</v>
      </c>
      <c r="BL311" s="52">
        <f t="shared" si="713"/>
        <v>0</v>
      </c>
      <c r="BM311" s="52">
        <f t="shared" si="714"/>
        <v>0</v>
      </c>
      <c r="BN311" s="10">
        <f t="shared" si="715"/>
        <v>0</v>
      </c>
      <c r="BO311" s="10">
        <f t="shared" si="716"/>
        <v>0</v>
      </c>
    </row>
    <row r="312" ht="18.75" spans="2:67">
      <c r="B312" s="52"/>
      <c r="C312" s="34"/>
      <c r="D312" s="53">
        <v>2018</v>
      </c>
      <c r="E312" s="13">
        <v>0</v>
      </c>
      <c r="F312" s="16">
        <v>0</v>
      </c>
      <c r="G312" s="13">
        <v>0</v>
      </c>
      <c r="H312" s="16">
        <v>0</v>
      </c>
      <c r="I312" s="13">
        <v>0</v>
      </c>
      <c r="J312" s="16">
        <v>0</v>
      </c>
      <c r="K312" s="13">
        <v>0</v>
      </c>
      <c r="L312" s="16">
        <v>0</v>
      </c>
      <c r="M312" s="16">
        <v>0</v>
      </c>
      <c r="N312" s="16">
        <v>0</v>
      </c>
      <c r="O312" s="10">
        <v>0</v>
      </c>
      <c r="P312" s="10">
        <v>0</v>
      </c>
      <c r="S312" s="52"/>
      <c r="T312" s="34"/>
      <c r="U312" s="53">
        <v>2018</v>
      </c>
      <c r="V312" s="13">
        <v>0</v>
      </c>
      <c r="W312" s="16">
        <v>0</v>
      </c>
      <c r="X312" s="13">
        <v>0</v>
      </c>
      <c r="Y312" s="16">
        <v>0</v>
      </c>
      <c r="Z312" s="13">
        <v>0</v>
      </c>
      <c r="AA312" s="16">
        <v>0</v>
      </c>
      <c r="AB312" s="13">
        <v>0</v>
      </c>
      <c r="AC312" s="16">
        <v>0</v>
      </c>
      <c r="AD312" s="16">
        <v>0</v>
      </c>
      <c r="AE312" s="16">
        <v>0</v>
      </c>
      <c r="AF312" s="10">
        <f t="shared" si="739"/>
        <v>0</v>
      </c>
      <c r="AG312" s="10">
        <f t="shared" si="740"/>
        <v>0</v>
      </c>
      <c r="AJ312" s="52"/>
      <c r="AK312" s="34"/>
      <c r="AL312" s="53">
        <v>2018</v>
      </c>
      <c r="AM312" s="13">
        <v>0</v>
      </c>
      <c r="AN312" s="16">
        <v>0</v>
      </c>
      <c r="AO312" s="13">
        <v>0</v>
      </c>
      <c r="AP312" s="16">
        <v>0</v>
      </c>
      <c r="AQ312" s="13">
        <v>0</v>
      </c>
      <c r="AR312" s="16">
        <v>0</v>
      </c>
      <c r="AS312" s="13">
        <v>0</v>
      </c>
      <c r="AT312" s="16">
        <v>0</v>
      </c>
      <c r="AU312" s="16">
        <v>0</v>
      </c>
      <c r="AV312" s="16">
        <v>0</v>
      </c>
      <c r="AW312" s="10">
        <f t="shared" si="741"/>
        <v>0</v>
      </c>
      <c r="AX312" s="10">
        <f t="shared" si="742"/>
        <v>0</v>
      </c>
      <c r="BA312" s="52"/>
      <c r="BB312" s="34"/>
      <c r="BC312" s="53">
        <v>2018</v>
      </c>
      <c r="BD312" s="52">
        <f t="shared" si="705"/>
        <v>0</v>
      </c>
      <c r="BE312" s="52">
        <f t="shared" si="706"/>
        <v>0</v>
      </c>
      <c r="BF312" s="52">
        <f t="shared" si="707"/>
        <v>0</v>
      </c>
      <c r="BG312" s="52">
        <f t="shared" si="708"/>
        <v>0</v>
      </c>
      <c r="BH312" s="52">
        <f t="shared" si="709"/>
        <v>0</v>
      </c>
      <c r="BI312" s="52">
        <f t="shared" si="710"/>
        <v>0</v>
      </c>
      <c r="BJ312" s="52">
        <f t="shared" si="711"/>
        <v>0</v>
      </c>
      <c r="BK312" s="52">
        <f t="shared" si="712"/>
        <v>0</v>
      </c>
      <c r="BL312" s="52">
        <f t="shared" si="713"/>
        <v>0</v>
      </c>
      <c r="BM312" s="52">
        <f t="shared" si="714"/>
        <v>0</v>
      </c>
      <c r="BN312" s="10">
        <f t="shared" si="715"/>
        <v>0</v>
      </c>
      <c r="BO312" s="10">
        <f t="shared" si="716"/>
        <v>0</v>
      </c>
    </row>
    <row r="313" ht="18.75" spans="2:67">
      <c r="B313" s="52"/>
      <c r="C313" s="34"/>
      <c r="D313" s="53">
        <v>2019</v>
      </c>
      <c r="E313" s="13">
        <v>0</v>
      </c>
      <c r="F313" s="16">
        <v>0</v>
      </c>
      <c r="G313" s="13">
        <v>0</v>
      </c>
      <c r="H313" s="16">
        <v>0</v>
      </c>
      <c r="I313" s="13">
        <v>0</v>
      </c>
      <c r="J313" s="16">
        <v>0</v>
      </c>
      <c r="K313" s="13">
        <v>0</v>
      </c>
      <c r="L313" s="16">
        <v>0</v>
      </c>
      <c r="M313" s="16">
        <v>0</v>
      </c>
      <c r="N313" s="16">
        <v>0</v>
      </c>
      <c r="O313" s="10">
        <v>0</v>
      </c>
      <c r="P313" s="10">
        <v>0</v>
      </c>
      <c r="S313" s="52"/>
      <c r="T313" s="34"/>
      <c r="U313" s="53">
        <v>2019</v>
      </c>
      <c r="V313" s="13">
        <v>0</v>
      </c>
      <c r="W313" s="16">
        <v>0</v>
      </c>
      <c r="X313" s="13">
        <v>0</v>
      </c>
      <c r="Y313" s="16">
        <v>0</v>
      </c>
      <c r="Z313" s="13">
        <v>0</v>
      </c>
      <c r="AA313" s="16">
        <v>0</v>
      </c>
      <c r="AB313" s="13">
        <v>0</v>
      </c>
      <c r="AC313" s="16">
        <v>0</v>
      </c>
      <c r="AD313" s="16">
        <v>0</v>
      </c>
      <c r="AE313" s="16">
        <v>0</v>
      </c>
      <c r="AF313" s="10">
        <f t="shared" si="739"/>
        <v>0</v>
      </c>
      <c r="AG313" s="10">
        <f t="shared" si="740"/>
        <v>0</v>
      </c>
      <c r="AJ313" s="52"/>
      <c r="AK313" s="34"/>
      <c r="AL313" s="53">
        <v>2019</v>
      </c>
      <c r="AM313" s="13">
        <v>0</v>
      </c>
      <c r="AN313" s="16">
        <v>0</v>
      </c>
      <c r="AO313" s="13">
        <v>0</v>
      </c>
      <c r="AP313" s="16">
        <v>0</v>
      </c>
      <c r="AQ313" s="13">
        <v>0</v>
      </c>
      <c r="AR313" s="16">
        <v>0</v>
      </c>
      <c r="AS313" s="13">
        <v>0</v>
      </c>
      <c r="AT313" s="16">
        <v>0</v>
      </c>
      <c r="AU313" s="16">
        <v>0</v>
      </c>
      <c r="AV313" s="16">
        <v>0</v>
      </c>
      <c r="AW313" s="10">
        <f t="shared" si="741"/>
        <v>0</v>
      </c>
      <c r="AX313" s="10">
        <f t="shared" si="742"/>
        <v>0</v>
      </c>
      <c r="BA313" s="52"/>
      <c r="BB313" s="34"/>
      <c r="BC313" s="53">
        <v>2019</v>
      </c>
      <c r="BD313" s="52">
        <f t="shared" si="705"/>
        <v>0</v>
      </c>
      <c r="BE313" s="52">
        <f t="shared" si="706"/>
        <v>0</v>
      </c>
      <c r="BF313" s="52">
        <f t="shared" si="707"/>
        <v>0</v>
      </c>
      <c r="BG313" s="52">
        <f t="shared" si="708"/>
        <v>0</v>
      </c>
      <c r="BH313" s="52">
        <f t="shared" si="709"/>
        <v>0</v>
      </c>
      <c r="BI313" s="52">
        <f t="shared" si="710"/>
        <v>0</v>
      </c>
      <c r="BJ313" s="52">
        <f t="shared" si="711"/>
        <v>0</v>
      </c>
      <c r="BK313" s="52">
        <f t="shared" si="712"/>
        <v>0</v>
      </c>
      <c r="BL313" s="52">
        <f t="shared" si="713"/>
        <v>0</v>
      </c>
      <c r="BM313" s="52">
        <f t="shared" si="714"/>
        <v>0</v>
      </c>
      <c r="BN313" s="10">
        <f t="shared" si="715"/>
        <v>0</v>
      </c>
      <c r="BO313" s="10">
        <f t="shared" si="716"/>
        <v>0</v>
      </c>
    </row>
    <row r="314" ht="18.75" spans="2:67">
      <c r="B314" s="52"/>
      <c r="C314" s="34"/>
      <c r="D314" s="53">
        <v>2020</v>
      </c>
      <c r="E314" s="13">
        <v>0</v>
      </c>
      <c r="F314" s="16">
        <v>0</v>
      </c>
      <c r="G314" s="52">
        <v>0</v>
      </c>
      <c r="H314" s="34">
        <v>0</v>
      </c>
      <c r="I314" s="52">
        <v>0</v>
      </c>
      <c r="J314" s="34">
        <v>0</v>
      </c>
      <c r="K314" s="52">
        <v>0</v>
      </c>
      <c r="L314" s="34">
        <v>0</v>
      </c>
      <c r="M314" s="34">
        <v>0</v>
      </c>
      <c r="N314" s="34">
        <v>0</v>
      </c>
      <c r="O314" s="10">
        <v>0</v>
      </c>
      <c r="P314" s="10">
        <v>0</v>
      </c>
      <c r="S314" s="52"/>
      <c r="T314" s="34"/>
      <c r="U314" s="53">
        <v>2020</v>
      </c>
      <c r="V314" s="13">
        <v>0</v>
      </c>
      <c r="W314" s="16">
        <v>0</v>
      </c>
      <c r="X314" s="52">
        <v>0</v>
      </c>
      <c r="Y314" s="34">
        <v>0</v>
      </c>
      <c r="Z314" s="52">
        <v>0</v>
      </c>
      <c r="AA314" s="34">
        <v>0</v>
      </c>
      <c r="AB314" s="52">
        <v>0</v>
      </c>
      <c r="AC314" s="34">
        <v>0</v>
      </c>
      <c r="AD314" s="34">
        <v>0</v>
      </c>
      <c r="AE314" s="34">
        <v>0</v>
      </c>
      <c r="AF314" s="10">
        <f t="shared" si="739"/>
        <v>0</v>
      </c>
      <c r="AG314" s="10">
        <f t="shared" si="740"/>
        <v>0</v>
      </c>
      <c r="AJ314" s="52"/>
      <c r="AK314" s="34"/>
      <c r="AL314" s="53">
        <v>2020</v>
      </c>
      <c r="AM314" s="13">
        <v>0</v>
      </c>
      <c r="AN314" s="16">
        <v>0</v>
      </c>
      <c r="AO314" s="52">
        <v>0</v>
      </c>
      <c r="AP314" s="34">
        <v>0</v>
      </c>
      <c r="AQ314" s="52">
        <v>0</v>
      </c>
      <c r="AR314" s="34">
        <v>0</v>
      </c>
      <c r="AS314" s="52">
        <v>0</v>
      </c>
      <c r="AT314" s="34">
        <v>0</v>
      </c>
      <c r="AU314" s="34">
        <v>0</v>
      </c>
      <c r="AV314" s="34">
        <v>0</v>
      </c>
      <c r="AW314" s="10">
        <f t="shared" si="741"/>
        <v>0</v>
      </c>
      <c r="AX314" s="10">
        <f t="shared" si="742"/>
        <v>0</v>
      </c>
      <c r="BA314" s="52"/>
      <c r="BB314" s="34"/>
      <c r="BC314" s="53">
        <v>2020</v>
      </c>
      <c r="BD314" s="52">
        <f t="shared" si="705"/>
        <v>0</v>
      </c>
      <c r="BE314" s="52">
        <f t="shared" si="706"/>
        <v>0</v>
      </c>
      <c r="BF314" s="52">
        <f t="shared" si="707"/>
        <v>0</v>
      </c>
      <c r="BG314" s="52">
        <f t="shared" si="708"/>
        <v>0</v>
      </c>
      <c r="BH314" s="52">
        <f t="shared" si="709"/>
        <v>0</v>
      </c>
      <c r="BI314" s="52">
        <f t="shared" si="710"/>
        <v>0</v>
      </c>
      <c r="BJ314" s="52">
        <f t="shared" si="711"/>
        <v>0</v>
      </c>
      <c r="BK314" s="52">
        <f t="shared" si="712"/>
        <v>0</v>
      </c>
      <c r="BL314" s="52">
        <f t="shared" si="713"/>
        <v>0</v>
      </c>
      <c r="BM314" s="52">
        <f t="shared" si="714"/>
        <v>0</v>
      </c>
      <c r="BN314" s="10">
        <f t="shared" si="715"/>
        <v>0</v>
      </c>
      <c r="BO314" s="10">
        <f t="shared" si="716"/>
        <v>0</v>
      </c>
    </row>
    <row r="315" ht="18.75" spans="2:67">
      <c r="B315" s="52"/>
      <c r="C315" s="34"/>
      <c r="D315" s="53">
        <v>2021</v>
      </c>
      <c r="E315" s="16">
        <v>0</v>
      </c>
      <c r="F315" s="16">
        <v>0</v>
      </c>
      <c r="G315" s="13">
        <v>0</v>
      </c>
      <c r="H315" s="16">
        <v>0</v>
      </c>
      <c r="I315" s="13">
        <v>0</v>
      </c>
      <c r="J315" s="16">
        <v>0</v>
      </c>
      <c r="K315" s="13">
        <v>0</v>
      </c>
      <c r="L315" s="16">
        <v>0</v>
      </c>
      <c r="M315" s="16">
        <v>0</v>
      </c>
      <c r="N315" s="13">
        <v>0</v>
      </c>
      <c r="O315" s="10">
        <v>0</v>
      </c>
      <c r="P315" s="10">
        <v>0</v>
      </c>
      <c r="S315" s="52"/>
      <c r="T315" s="34"/>
      <c r="U315" s="53">
        <v>2021</v>
      </c>
      <c r="V315" s="16">
        <v>0</v>
      </c>
      <c r="W315" s="16">
        <v>0</v>
      </c>
      <c r="X315" s="13">
        <v>0</v>
      </c>
      <c r="Y315" s="16">
        <v>0</v>
      </c>
      <c r="Z315" s="13">
        <v>0</v>
      </c>
      <c r="AA315" s="16">
        <v>0</v>
      </c>
      <c r="AB315" s="13">
        <v>0</v>
      </c>
      <c r="AC315" s="16">
        <v>0</v>
      </c>
      <c r="AD315" s="16">
        <v>0</v>
      </c>
      <c r="AE315" s="13">
        <v>0</v>
      </c>
      <c r="AF315" s="10">
        <f t="shared" si="739"/>
        <v>0</v>
      </c>
      <c r="AG315" s="10">
        <f t="shared" si="740"/>
        <v>0</v>
      </c>
      <c r="AJ315" s="52"/>
      <c r="AK315" s="34"/>
      <c r="AL315" s="53">
        <v>2021</v>
      </c>
      <c r="AM315" s="16">
        <v>0</v>
      </c>
      <c r="AN315" s="16">
        <v>0</v>
      </c>
      <c r="AO315" s="13">
        <v>0</v>
      </c>
      <c r="AP315" s="16">
        <v>0</v>
      </c>
      <c r="AQ315" s="13">
        <v>0</v>
      </c>
      <c r="AR315" s="16">
        <v>0</v>
      </c>
      <c r="AS315" s="13">
        <v>0</v>
      </c>
      <c r="AT315" s="16">
        <v>0</v>
      </c>
      <c r="AU315" s="16">
        <v>0</v>
      </c>
      <c r="AV315" s="13">
        <v>0</v>
      </c>
      <c r="AW315" s="10">
        <f t="shared" si="741"/>
        <v>0</v>
      </c>
      <c r="AX315" s="10">
        <f t="shared" si="742"/>
        <v>0</v>
      </c>
      <c r="BA315" s="52"/>
      <c r="BB315" s="34"/>
      <c r="BC315" s="53">
        <v>2021</v>
      </c>
      <c r="BD315" s="52">
        <f t="shared" si="705"/>
        <v>0</v>
      </c>
      <c r="BE315" s="52">
        <f t="shared" si="706"/>
        <v>0</v>
      </c>
      <c r="BF315" s="52">
        <f t="shared" si="707"/>
        <v>0</v>
      </c>
      <c r="BG315" s="52">
        <f t="shared" si="708"/>
        <v>0</v>
      </c>
      <c r="BH315" s="52">
        <f t="shared" si="709"/>
        <v>0</v>
      </c>
      <c r="BI315" s="52">
        <f t="shared" si="710"/>
        <v>0</v>
      </c>
      <c r="BJ315" s="52">
        <f t="shared" si="711"/>
        <v>0</v>
      </c>
      <c r="BK315" s="52">
        <f t="shared" si="712"/>
        <v>0</v>
      </c>
      <c r="BL315" s="52">
        <f t="shared" si="713"/>
        <v>0</v>
      </c>
      <c r="BM315" s="52">
        <f t="shared" si="714"/>
        <v>0</v>
      </c>
      <c r="BN315" s="10">
        <f t="shared" si="715"/>
        <v>0</v>
      </c>
      <c r="BO315" s="10">
        <f t="shared" si="716"/>
        <v>0</v>
      </c>
    </row>
    <row r="316" ht="18.75" spans="2:67">
      <c r="B316" s="52"/>
      <c r="C316" s="34"/>
      <c r="D316" s="53">
        <v>2022</v>
      </c>
      <c r="E316" s="16">
        <v>0</v>
      </c>
      <c r="F316" s="16">
        <v>0</v>
      </c>
      <c r="G316" s="13">
        <v>0</v>
      </c>
      <c r="H316" s="16">
        <v>0</v>
      </c>
      <c r="I316" s="13">
        <v>0</v>
      </c>
      <c r="J316" s="16">
        <v>0</v>
      </c>
      <c r="K316" s="13">
        <v>0</v>
      </c>
      <c r="L316" s="16">
        <v>0</v>
      </c>
      <c r="M316" s="16">
        <v>0</v>
      </c>
      <c r="N316" s="13">
        <v>0</v>
      </c>
      <c r="O316" s="10">
        <v>0</v>
      </c>
      <c r="P316" s="10">
        <v>0</v>
      </c>
      <c r="S316" s="52"/>
      <c r="T316" s="34"/>
      <c r="U316" s="53">
        <v>2022</v>
      </c>
      <c r="V316" s="16">
        <v>0</v>
      </c>
      <c r="W316" s="16">
        <v>0</v>
      </c>
      <c r="X316" s="13">
        <v>0</v>
      </c>
      <c r="Y316" s="16">
        <v>0</v>
      </c>
      <c r="Z316" s="13">
        <v>0</v>
      </c>
      <c r="AA316" s="16">
        <v>0</v>
      </c>
      <c r="AB316" s="13">
        <v>0</v>
      </c>
      <c r="AC316" s="16">
        <v>0</v>
      </c>
      <c r="AD316" s="16">
        <v>0</v>
      </c>
      <c r="AE316" s="13">
        <v>0</v>
      </c>
      <c r="AF316" s="10">
        <f t="shared" si="739"/>
        <v>0</v>
      </c>
      <c r="AG316" s="10">
        <f t="shared" si="740"/>
        <v>0</v>
      </c>
      <c r="AJ316" s="52"/>
      <c r="AK316" s="34"/>
      <c r="AL316" s="53">
        <v>2022</v>
      </c>
      <c r="AM316" s="16">
        <v>0</v>
      </c>
      <c r="AN316" s="16">
        <v>0</v>
      </c>
      <c r="AO316" s="13">
        <v>0</v>
      </c>
      <c r="AP316" s="16">
        <v>0</v>
      </c>
      <c r="AQ316" s="13">
        <v>0</v>
      </c>
      <c r="AR316" s="16">
        <v>0</v>
      </c>
      <c r="AS316" s="13">
        <v>0</v>
      </c>
      <c r="AT316" s="16">
        <v>0</v>
      </c>
      <c r="AU316" s="16">
        <v>0</v>
      </c>
      <c r="AV316" s="13">
        <v>0</v>
      </c>
      <c r="AW316" s="10">
        <f t="shared" si="741"/>
        <v>0</v>
      </c>
      <c r="AX316" s="10">
        <f t="shared" si="742"/>
        <v>0</v>
      </c>
      <c r="BA316" s="52"/>
      <c r="BB316" s="34"/>
      <c r="BC316" s="53">
        <v>2022</v>
      </c>
      <c r="BD316" s="52">
        <f t="shared" si="705"/>
        <v>0</v>
      </c>
      <c r="BE316" s="52">
        <f t="shared" si="706"/>
        <v>0</v>
      </c>
      <c r="BF316" s="52">
        <f t="shared" si="707"/>
        <v>0</v>
      </c>
      <c r="BG316" s="52">
        <f t="shared" si="708"/>
        <v>0</v>
      </c>
      <c r="BH316" s="52">
        <f t="shared" si="709"/>
        <v>0</v>
      </c>
      <c r="BI316" s="52">
        <f t="shared" si="710"/>
        <v>0</v>
      </c>
      <c r="BJ316" s="52">
        <f t="shared" si="711"/>
        <v>0</v>
      </c>
      <c r="BK316" s="52">
        <f t="shared" si="712"/>
        <v>0</v>
      </c>
      <c r="BL316" s="52">
        <f t="shared" si="713"/>
        <v>0</v>
      </c>
      <c r="BM316" s="52">
        <f t="shared" si="714"/>
        <v>0</v>
      </c>
      <c r="BN316" s="10">
        <f t="shared" si="715"/>
        <v>0</v>
      </c>
      <c r="BO316" s="10">
        <f t="shared" si="716"/>
        <v>0</v>
      </c>
    </row>
    <row r="317" customHeight="1" spans="2:67">
      <c r="B317" s="56" t="s">
        <v>61</v>
      </c>
      <c r="C317" s="57"/>
      <c r="D317" s="58"/>
      <c r="E317" s="59">
        <v>0</v>
      </c>
      <c r="F317" s="59">
        <v>0</v>
      </c>
      <c r="G317" s="59">
        <v>0</v>
      </c>
      <c r="H317" s="59">
        <v>0</v>
      </c>
      <c r="I317" s="59">
        <v>0</v>
      </c>
      <c r="J317" s="59">
        <v>0</v>
      </c>
      <c r="K317" s="59">
        <v>0</v>
      </c>
      <c r="L317" s="59">
        <v>0</v>
      </c>
      <c r="M317" s="59">
        <v>0</v>
      </c>
      <c r="N317" s="59">
        <v>0</v>
      </c>
      <c r="O317" s="59">
        <v>0</v>
      </c>
      <c r="P317" s="59">
        <v>0</v>
      </c>
      <c r="S317" s="62" t="s">
        <v>61</v>
      </c>
      <c r="T317" s="63"/>
      <c r="U317" s="64"/>
      <c r="V317" s="59">
        <f>SUM(V310:V316)</f>
        <v>0</v>
      </c>
      <c r="W317" s="59">
        <f t="shared" ref="W317" si="743">SUM(W310:W316)</f>
        <v>0</v>
      </c>
      <c r="X317" s="59">
        <f t="shared" ref="X317" si="744">SUM(X310:X316)</f>
        <v>0</v>
      </c>
      <c r="Y317" s="59">
        <f t="shared" ref="Y317" si="745">SUM(Y310:Y316)</f>
        <v>0</v>
      </c>
      <c r="Z317" s="59">
        <f t="shared" ref="Z317" si="746">SUM(Z310:Z316)</f>
        <v>0</v>
      </c>
      <c r="AA317" s="59">
        <f t="shared" ref="AA317" si="747">SUM(AA310:AA316)</f>
        <v>0</v>
      </c>
      <c r="AB317" s="59">
        <f t="shared" ref="AB317" si="748">SUM(AB310:AB316)</f>
        <v>0</v>
      </c>
      <c r="AC317" s="59">
        <f t="shared" ref="AC317" si="749">SUM(AC310:AC316)</f>
        <v>0</v>
      </c>
      <c r="AD317" s="59">
        <f t="shared" ref="AD317" si="750">SUM(AD310:AD316)</f>
        <v>0</v>
      </c>
      <c r="AE317" s="59">
        <f t="shared" ref="AE317" si="751">SUM(AE310:AE316)</f>
        <v>0</v>
      </c>
      <c r="AF317" s="59">
        <f t="shared" ref="AF317" si="752">SUM(AF310:AF316)</f>
        <v>0</v>
      </c>
      <c r="AG317" s="59">
        <f t="shared" ref="AG317" si="753">SUM(AG310:AG316)</f>
        <v>0</v>
      </c>
      <c r="AJ317" s="62" t="s">
        <v>61</v>
      </c>
      <c r="AK317" s="63"/>
      <c r="AL317" s="64"/>
      <c r="AM317" s="59">
        <f>SUM(AM310:AM316)</f>
        <v>0</v>
      </c>
      <c r="AN317" s="59">
        <f t="shared" ref="AN317" si="754">SUM(AN310:AN316)</f>
        <v>0</v>
      </c>
      <c r="AO317" s="59">
        <f t="shared" ref="AO317" si="755">SUM(AO310:AO316)</f>
        <v>0</v>
      </c>
      <c r="AP317" s="59">
        <f t="shared" ref="AP317" si="756">SUM(AP310:AP316)</f>
        <v>0</v>
      </c>
      <c r="AQ317" s="59">
        <f t="shared" ref="AQ317" si="757">SUM(AQ310:AQ316)</f>
        <v>0</v>
      </c>
      <c r="AR317" s="59">
        <f t="shared" ref="AR317" si="758">SUM(AR310:AR316)</f>
        <v>0</v>
      </c>
      <c r="AS317" s="59">
        <f t="shared" ref="AS317" si="759">SUM(AS310:AS316)</f>
        <v>0</v>
      </c>
      <c r="AT317" s="59">
        <f t="shared" ref="AT317" si="760">SUM(AT310:AT316)</f>
        <v>0</v>
      </c>
      <c r="AU317" s="59">
        <f t="shared" ref="AU317" si="761">SUM(AU310:AU316)</f>
        <v>0</v>
      </c>
      <c r="AV317" s="59">
        <f t="shared" ref="AV317" si="762">SUM(AV310:AV316)</f>
        <v>0</v>
      </c>
      <c r="AW317" s="59">
        <f t="shared" ref="AW317" si="763">SUM(AW310:AW316)</f>
        <v>0</v>
      </c>
      <c r="AX317" s="59">
        <f t="shared" ref="AX317" si="764">SUM(AX310:AX316)</f>
        <v>0</v>
      </c>
      <c r="BA317" s="62" t="s">
        <v>61</v>
      </c>
      <c r="BB317" s="63"/>
      <c r="BC317" s="64"/>
      <c r="BD317" s="52">
        <f t="shared" si="705"/>
        <v>0</v>
      </c>
      <c r="BE317" s="52">
        <f t="shared" si="706"/>
        <v>0</v>
      </c>
      <c r="BF317" s="52">
        <f t="shared" si="707"/>
        <v>0</v>
      </c>
      <c r="BG317" s="52">
        <f t="shared" si="708"/>
        <v>0</v>
      </c>
      <c r="BH317" s="52">
        <f t="shared" si="709"/>
        <v>0</v>
      </c>
      <c r="BI317" s="52">
        <f t="shared" si="710"/>
        <v>0</v>
      </c>
      <c r="BJ317" s="52">
        <f t="shared" si="711"/>
        <v>0</v>
      </c>
      <c r="BK317" s="52">
        <f t="shared" si="712"/>
        <v>0</v>
      </c>
      <c r="BL317" s="52">
        <f t="shared" si="713"/>
        <v>0</v>
      </c>
      <c r="BM317" s="52">
        <f t="shared" si="714"/>
        <v>0</v>
      </c>
      <c r="BN317" s="10">
        <f t="shared" si="715"/>
        <v>0</v>
      </c>
      <c r="BO317" s="10">
        <f t="shared" si="716"/>
        <v>0</v>
      </c>
    </row>
    <row r="318" ht="18.75" spans="2:67">
      <c r="B318" s="52">
        <v>3</v>
      </c>
      <c r="C318" s="34" t="s">
        <v>480</v>
      </c>
      <c r="D318" s="53">
        <v>2016</v>
      </c>
      <c r="E318" s="13">
        <v>0</v>
      </c>
      <c r="F318" s="16">
        <v>0</v>
      </c>
      <c r="G318" s="13">
        <v>0</v>
      </c>
      <c r="H318" s="16">
        <v>0</v>
      </c>
      <c r="I318" s="13">
        <v>0</v>
      </c>
      <c r="J318" s="16">
        <v>0</v>
      </c>
      <c r="K318" s="13">
        <v>0</v>
      </c>
      <c r="L318" s="16">
        <v>0</v>
      </c>
      <c r="M318" s="16">
        <v>0</v>
      </c>
      <c r="N318" s="16">
        <v>0</v>
      </c>
      <c r="O318" s="10">
        <v>0</v>
      </c>
      <c r="P318" s="10">
        <v>0</v>
      </c>
      <c r="S318" s="52">
        <v>3</v>
      </c>
      <c r="T318" s="34" t="s">
        <v>480</v>
      </c>
      <c r="U318" s="53">
        <v>2016</v>
      </c>
      <c r="V318" s="13">
        <v>0</v>
      </c>
      <c r="W318" s="16">
        <v>0</v>
      </c>
      <c r="X318" s="13">
        <v>0</v>
      </c>
      <c r="Y318" s="16">
        <v>0</v>
      </c>
      <c r="Z318" s="13">
        <v>0</v>
      </c>
      <c r="AA318" s="16">
        <v>0</v>
      </c>
      <c r="AB318" s="13">
        <v>0</v>
      </c>
      <c r="AC318" s="16">
        <v>0</v>
      </c>
      <c r="AD318" s="16">
        <v>0</v>
      </c>
      <c r="AE318" s="16">
        <v>0</v>
      </c>
      <c r="AF318" s="10">
        <f t="shared" ref="AF318:AF324" si="765">V318+X318+Z318+AB318+AD318</f>
        <v>0</v>
      </c>
      <c r="AG318" s="10">
        <f t="shared" ref="AG318:AG324" si="766">W318+Y318+AA318+AC318+AE318</f>
        <v>0</v>
      </c>
      <c r="AJ318" s="52">
        <v>3</v>
      </c>
      <c r="AK318" s="34" t="s">
        <v>480</v>
      </c>
      <c r="AL318" s="53">
        <v>2016</v>
      </c>
      <c r="AM318" s="13">
        <v>0</v>
      </c>
      <c r="AN318" s="16">
        <v>0</v>
      </c>
      <c r="AO318" s="13">
        <v>0</v>
      </c>
      <c r="AP318" s="16">
        <v>0</v>
      </c>
      <c r="AQ318" s="13">
        <v>0</v>
      </c>
      <c r="AR318" s="16">
        <v>0</v>
      </c>
      <c r="AS318" s="13">
        <v>0</v>
      </c>
      <c r="AT318" s="16">
        <v>0</v>
      </c>
      <c r="AU318" s="16">
        <v>0</v>
      </c>
      <c r="AV318" s="16">
        <v>0</v>
      </c>
      <c r="AW318" s="10">
        <f t="shared" ref="AW318:AW324" si="767">AM318+AO318+AQ318+AS318+AU318</f>
        <v>0</v>
      </c>
      <c r="AX318" s="10">
        <f t="shared" ref="AX318:AX324" si="768">AN318+AP318+AR318+AT318+AV318</f>
        <v>0</v>
      </c>
      <c r="BA318" s="52">
        <v>3</v>
      </c>
      <c r="BB318" s="34" t="s">
        <v>480</v>
      </c>
      <c r="BC318" s="53">
        <v>2016</v>
      </c>
      <c r="BD318" s="52">
        <f t="shared" si="705"/>
        <v>0</v>
      </c>
      <c r="BE318" s="52">
        <f t="shared" si="706"/>
        <v>0</v>
      </c>
      <c r="BF318" s="52">
        <f t="shared" si="707"/>
        <v>0</v>
      </c>
      <c r="BG318" s="52">
        <f t="shared" si="708"/>
        <v>0</v>
      </c>
      <c r="BH318" s="52">
        <f t="shared" si="709"/>
        <v>0</v>
      </c>
      <c r="BI318" s="52">
        <f t="shared" si="710"/>
        <v>0</v>
      </c>
      <c r="BJ318" s="52">
        <f t="shared" si="711"/>
        <v>0</v>
      </c>
      <c r="BK318" s="52">
        <f t="shared" si="712"/>
        <v>0</v>
      </c>
      <c r="BL318" s="52">
        <f t="shared" si="713"/>
        <v>0</v>
      </c>
      <c r="BM318" s="52">
        <f t="shared" si="714"/>
        <v>0</v>
      </c>
      <c r="BN318" s="10">
        <f t="shared" si="715"/>
        <v>0</v>
      </c>
      <c r="BO318" s="10">
        <f t="shared" si="716"/>
        <v>0</v>
      </c>
    </row>
    <row r="319" ht="18.75" spans="2:67">
      <c r="B319" s="52"/>
      <c r="C319" s="34"/>
      <c r="D319" s="53">
        <v>2017</v>
      </c>
      <c r="E319" s="13">
        <v>0</v>
      </c>
      <c r="F319" s="16">
        <v>0</v>
      </c>
      <c r="G319" s="13">
        <v>0</v>
      </c>
      <c r="H319" s="16">
        <v>0</v>
      </c>
      <c r="I319" s="13">
        <v>0</v>
      </c>
      <c r="J319" s="16">
        <v>0</v>
      </c>
      <c r="K319" s="13">
        <v>0</v>
      </c>
      <c r="L319" s="16">
        <v>0</v>
      </c>
      <c r="M319" s="16">
        <v>0</v>
      </c>
      <c r="N319" s="16">
        <v>0</v>
      </c>
      <c r="O319" s="10">
        <v>0</v>
      </c>
      <c r="P319" s="10">
        <v>0</v>
      </c>
      <c r="S319" s="52"/>
      <c r="T319" s="34"/>
      <c r="U319" s="53">
        <v>2017</v>
      </c>
      <c r="V319" s="13">
        <v>0</v>
      </c>
      <c r="W319" s="16">
        <v>0</v>
      </c>
      <c r="X319" s="13">
        <v>0</v>
      </c>
      <c r="Y319" s="16">
        <v>0</v>
      </c>
      <c r="Z319" s="13">
        <v>0</v>
      </c>
      <c r="AA319" s="16">
        <v>0</v>
      </c>
      <c r="AB319" s="13">
        <v>0</v>
      </c>
      <c r="AC319" s="16">
        <v>0</v>
      </c>
      <c r="AD319" s="16">
        <v>0</v>
      </c>
      <c r="AE319" s="16">
        <v>0</v>
      </c>
      <c r="AF319" s="10">
        <f t="shared" si="765"/>
        <v>0</v>
      </c>
      <c r="AG319" s="10">
        <f t="shared" si="766"/>
        <v>0</v>
      </c>
      <c r="AJ319" s="52"/>
      <c r="AK319" s="34"/>
      <c r="AL319" s="53">
        <v>2017</v>
      </c>
      <c r="AM319" s="13">
        <v>0</v>
      </c>
      <c r="AN319" s="16">
        <v>0</v>
      </c>
      <c r="AO319" s="13">
        <v>0</v>
      </c>
      <c r="AP319" s="16">
        <v>0</v>
      </c>
      <c r="AQ319" s="13">
        <v>0</v>
      </c>
      <c r="AR319" s="16">
        <v>0</v>
      </c>
      <c r="AS319" s="13">
        <v>0</v>
      </c>
      <c r="AT319" s="16">
        <v>0</v>
      </c>
      <c r="AU319" s="16">
        <v>0</v>
      </c>
      <c r="AV319" s="16">
        <v>0</v>
      </c>
      <c r="AW319" s="10">
        <f t="shared" si="767"/>
        <v>0</v>
      </c>
      <c r="AX319" s="10">
        <f t="shared" si="768"/>
        <v>0</v>
      </c>
      <c r="BA319" s="52"/>
      <c r="BB319" s="34"/>
      <c r="BC319" s="53">
        <v>2017</v>
      </c>
      <c r="BD319" s="52">
        <f t="shared" si="705"/>
        <v>0</v>
      </c>
      <c r="BE319" s="52">
        <f t="shared" si="706"/>
        <v>0</v>
      </c>
      <c r="BF319" s="52">
        <f t="shared" si="707"/>
        <v>0</v>
      </c>
      <c r="BG319" s="52">
        <f t="shared" si="708"/>
        <v>0</v>
      </c>
      <c r="BH319" s="52">
        <f t="shared" si="709"/>
        <v>0</v>
      </c>
      <c r="BI319" s="52">
        <f t="shared" si="710"/>
        <v>0</v>
      </c>
      <c r="BJ319" s="52">
        <f t="shared" si="711"/>
        <v>0</v>
      </c>
      <c r="BK319" s="52">
        <f t="shared" si="712"/>
        <v>0</v>
      </c>
      <c r="BL319" s="52">
        <f t="shared" si="713"/>
        <v>0</v>
      </c>
      <c r="BM319" s="52">
        <f t="shared" si="714"/>
        <v>0</v>
      </c>
      <c r="BN319" s="10">
        <f t="shared" si="715"/>
        <v>0</v>
      </c>
      <c r="BO319" s="10">
        <f t="shared" si="716"/>
        <v>0</v>
      </c>
    </row>
    <row r="320" ht="18.75" spans="2:67">
      <c r="B320" s="52"/>
      <c r="C320" s="34"/>
      <c r="D320" s="53">
        <v>2018</v>
      </c>
      <c r="E320" s="13">
        <v>0</v>
      </c>
      <c r="F320" s="16">
        <v>0</v>
      </c>
      <c r="G320" s="13">
        <v>0</v>
      </c>
      <c r="H320" s="16">
        <v>0</v>
      </c>
      <c r="I320" s="13">
        <v>0</v>
      </c>
      <c r="J320" s="16">
        <v>0</v>
      </c>
      <c r="K320" s="13">
        <v>0</v>
      </c>
      <c r="L320" s="16">
        <v>0</v>
      </c>
      <c r="M320" s="16">
        <v>0</v>
      </c>
      <c r="N320" s="16">
        <v>0</v>
      </c>
      <c r="O320" s="10">
        <v>0</v>
      </c>
      <c r="P320" s="10">
        <v>0</v>
      </c>
      <c r="S320" s="52"/>
      <c r="T320" s="34"/>
      <c r="U320" s="53">
        <v>2018</v>
      </c>
      <c r="V320" s="13">
        <v>0</v>
      </c>
      <c r="W320" s="16">
        <v>0</v>
      </c>
      <c r="X320" s="13">
        <v>0</v>
      </c>
      <c r="Y320" s="16">
        <v>0</v>
      </c>
      <c r="Z320" s="13">
        <v>0</v>
      </c>
      <c r="AA320" s="16">
        <v>0</v>
      </c>
      <c r="AB320" s="13">
        <v>0</v>
      </c>
      <c r="AC320" s="16">
        <v>0</v>
      </c>
      <c r="AD320" s="16">
        <v>0</v>
      </c>
      <c r="AE320" s="16">
        <v>0</v>
      </c>
      <c r="AF320" s="10">
        <f t="shared" si="765"/>
        <v>0</v>
      </c>
      <c r="AG320" s="10">
        <f t="shared" si="766"/>
        <v>0</v>
      </c>
      <c r="AJ320" s="52"/>
      <c r="AK320" s="34"/>
      <c r="AL320" s="53">
        <v>2018</v>
      </c>
      <c r="AM320" s="13">
        <v>0</v>
      </c>
      <c r="AN320" s="16">
        <v>0</v>
      </c>
      <c r="AO320" s="13">
        <v>0</v>
      </c>
      <c r="AP320" s="16">
        <v>0</v>
      </c>
      <c r="AQ320" s="13">
        <v>0</v>
      </c>
      <c r="AR320" s="16">
        <v>0</v>
      </c>
      <c r="AS320" s="13">
        <v>0</v>
      </c>
      <c r="AT320" s="16">
        <v>0</v>
      </c>
      <c r="AU320" s="16">
        <v>0</v>
      </c>
      <c r="AV320" s="16">
        <v>0</v>
      </c>
      <c r="AW320" s="10">
        <f t="shared" si="767"/>
        <v>0</v>
      </c>
      <c r="AX320" s="10">
        <f t="shared" si="768"/>
        <v>0</v>
      </c>
      <c r="BA320" s="52"/>
      <c r="BB320" s="34"/>
      <c r="BC320" s="53">
        <v>2018</v>
      </c>
      <c r="BD320" s="52">
        <f t="shared" si="705"/>
        <v>0</v>
      </c>
      <c r="BE320" s="52">
        <f t="shared" si="706"/>
        <v>0</v>
      </c>
      <c r="BF320" s="52">
        <f t="shared" si="707"/>
        <v>0</v>
      </c>
      <c r="BG320" s="52">
        <f t="shared" si="708"/>
        <v>0</v>
      </c>
      <c r="BH320" s="52">
        <f t="shared" si="709"/>
        <v>0</v>
      </c>
      <c r="BI320" s="52">
        <f t="shared" si="710"/>
        <v>0</v>
      </c>
      <c r="BJ320" s="52">
        <f t="shared" si="711"/>
        <v>0</v>
      </c>
      <c r="BK320" s="52">
        <f t="shared" si="712"/>
        <v>0</v>
      </c>
      <c r="BL320" s="52">
        <f t="shared" si="713"/>
        <v>0</v>
      </c>
      <c r="BM320" s="52">
        <f t="shared" si="714"/>
        <v>0</v>
      </c>
      <c r="BN320" s="10">
        <f t="shared" si="715"/>
        <v>0</v>
      </c>
      <c r="BO320" s="10">
        <f t="shared" si="716"/>
        <v>0</v>
      </c>
    </row>
    <row r="321" ht="18.75" spans="2:67">
      <c r="B321" s="52"/>
      <c r="C321" s="34"/>
      <c r="D321" s="53">
        <v>2019</v>
      </c>
      <c r="E321" s="13">
        <v>0</v>
      </c>
      <c r="F321" s="16">
        <v>0</v>
      </c>
      <c r="G321" s="13">
        <v>0</v>
      </c>
      <c r="H321" s="16">
        <v>0</v>
      </c>
      <c r="I321" s="13">
        <v>0</v>
      </c>
      <c r="J321" s="16">
        <v>0</v>
      </c>
      <c r="K321" s="13">
        <v>0</v>
      </c>
      <c r="L321" s="16">
        <v>0</v>
      </c>
      <c r="M321" s="16">
        <v>0</v>
      </c>
      <c r="N321" s="16">
        <v>0</v>
      </c>
      <c r="O321" s="10">
        <v>0</v>
      </c>
      <c r="P321" s="10">
        <v>0</v>
      </c>
      <c r="S321" s="52"/>
      <c r="T321" s="34"/>
      <c r="U321" s="53">
        <v>2019</v>
      </c>
      <c r="V321" s="13">
        <v>0</v>
      </c>
      <c r="W321" s="16">
        <v>0</v>
      </c>
      <c r="X321" s="13">
        <v>0</v>
      </c>
      <c r="Y321" s="16">
        <v>0</v>
      </c>
      <c r="Z321" s="13">
        <v>0</v>
      </c>
      <c r="AA321" s="16">
        <v>0</v>
      </c>
      <c r="AB321" s="13">
        <v>0</v>
      </c>
      <c r="AC321" s="16">
        <v>0</v>
      </c>
      <c r="AD321" s="16">
        <v>0</v>
      </c>
      <c r="AE321" s="16">
        <v>0</v>
      </c>
      <c r="AF321" s="10">
        <f t="shared" si="765"/>
        <v>0</v>
      </c>
      <c r="AG321" s="10">
        <f t="shared" si="766"/>
        <v>0</v>
      </c>
      <c r="AJ321" s="52"/>
      <c r="AK321" s="34"/>
      <c r="AL321" s="53">
        <v>2019</v>
      </c>
      <c r="AM321" s="13">
        <v>0</v>
      </c>
      <c r="AN321" s="16">
        <v>0</v>
      </c>
      <c r="AO321" s="13">
        <v>0</v>
      </c>
      <c r="AP321" s="16">
        <v>0</v>
      </c>
      <c r="AQ321" s="13">
        <v>0</v>
      </c>
      <c r="AR321" s="16">
        <v>0</v>
      </c>
      <c r="AS321" s="13">
        <v>0</v>
      </c>
      <c r="AT321" s="16">
        <v>0</v>
      </c>
      <c r="AU321" s="16">
        <v>0</v>
      </c>
      <c r="AV321" s="16">
        <v>0</v>
      </c>
      <c r="AW321" s="10">
        <f t="shared" si="767"/>
        <v>0</v>
      </c>
      <c r="AX321" s="10">
        <f t="shared" si="768"/>
        <v>0</v>
      </c>
      <c r="BA321" s="52"/>
      <c r="BB321" s="34"/>
      <c r="BC321" s="53">
        <v>2019</v>
      </c>
      <c r="BD321" s="52">
        <f t="shared" si="705"/>
        <v>0</v>
      </c>
      <c r="BE321" s="52">
        <f t="shared" si="706"/>
        <v>0</v>
      </c>
      <c r="BF321" s="52">
        <f t="shared" si="707"/>
        <v>0</v>
      </c>
      <c r="BG321" s="52">
        <f t="shared" si="708"/>
        <v>0</v>
      </c>
      <c r="BH321" s="52">
        <f t="shared" si="709"/>
        <v>0</v>
      </c>
      <c r="BI321" s="52">
        <f t="shared" si="710"/>
        <v>0</v>
      </c>
      <c r="BJ321" s="52">
        <f t="shared" si="711"/>
        <v>0</v>
      </c>
      <c r="BK321" s="52">
        <f t="shared" si="712"/>
        <v>0</v>
      </c>
      <c r="BL321" s="52">
        <f t="shared" si="713"/>
        <v>0</v>
      </c>
      <c r="BM321" s="52">
        <f t="shared" si="714"/>
        <v>0</v>
      </c>
      <c r="BN321" s="10">
        <f t="shared" si="715"/>
        <v>0</v>
      </c>
      <c r="BO321" s="10">
        <f t="shared" si="716"/>
        <v>0</v>
      </c>
    </row>
    <row r="322" ht="18.75" spans="2:67">
      <c r="B322" s="52"/>
      <c r="C322" s="34"/>
      <c r="D322" s="53">
        <v>2020</v>
      </c>
      <c r="E322" s="13">
        <v>0</v>
      </c>
      <c r="F322" s="16">
        <v>0</v>
      </c>
      <c r="G322" s="52">
        <v>0</v>
      </c>
      <c r="H322" s="34">
        <v>0</v>
      </c>
      <c r="I322" s="52">
        <v>0</v>
      </c>
      <c r="J322" s="34">
        <v>0</v>
      </c>
      <c r="K322" s="52">
        <v>0</v>
      </c>
      <c r="L322" s="34">
        <v>0</v>
      </c>
      <c r="M322" s="34">
        <v>0</v>
      </c>
      <c r="N322" s="34">
        <v>0</v>
      </c>
      <c r="O322" s="10">
        <v>0</v>
      </c>
      <c r="P322" s="10">
        <v>0</v>
      </c>
      <c r="S322" s="52"/>
      <c r="T322" s="34"/>
      <c r="U322" s="53">
        <v>2020</v>
      </c>
      <c r="V322" s="13">
        <v>0</v>
      </c>
      <c r="W322" s="16">
        <v>0</v>
      </c>
      <c r="X322" s="52">
        <v>0</v>
      </c>
      <c r="Y322" s="34">
        <v>0</v>
      </c>
      <c r="Z322" s="52">
        <v>0</v>
      </c>
      <c r="AA322" s="34">
        <v>0</v>
      </c>
      <c r="AB322" s="52">
        <v>0</v>
      </c>
      <c r="AC322" s="34">
        <v>0</v>
      </c>
      <c r="AD322" s="34">
        <v>0</v>
      </c>
      <c r="AE322" s="34">
        <v>0</v>
      </c>
      <c r="AF322" s="10">
        <f t="shared" si="765"/>
        <v>0</v>
      </c>
      <c r="AG322" s="10">
        <f t="shared" si="766"/>
        <v>0</v>
      </c>
      <c r="AJ322" s="52"/>
      <c r="AK322" s="34"/>
      <c r="AL322" s="53">
        <v>2020</v>
      </c>
      <c r="AM322" s="13">
        <v>0</v>
      </c>
      <c r="AN322" s="16">
        <v>0</v>
      </c>
      <c r="AO322" s="52">
        <v>0</v>
      </c>
      <c r="AP322" s="34">
        <v>0</v>
      </c>
      <c r="AQ322" s="52">
        <v>0</v>
      </c>
      <c r="AR322" s="34">
        <v>0</v>
      </c>
      <c r="AS322" s="52">
        <v>0</v>
      </c>
      <c r="AT322" s="34">
        <v>0</v>
      </c>
      <c r="AU322" s="34">
        <v>0</v>
      </c>
      <c r="AV322" s="34">
        <v>0</v>
      </c>
      <c r="AW322" s="10">
        <f t="shared" si="767"/>
        <v>0</v>
      </c>
      <c r="AX322" s="10">
        <f t="shared" si="768"/>
        <v>0</v>
      </c>
      <c r="BA322" s="52"/>
      <c r="BB322" s="34"/>
      <c r="BC322" s="53">
        <v>2020</v>
      </c>
      <c r="BD322" s="52">
        <f t="shared" si="705"/>
        <v>0</v>
      </c>
      <c r="BE322" s="52">
        <f t="shared" si="706"/>
        <v>0</v>
      </c>
      <c r="BF322" s="52">
        <f t="shared" si="707"/>
        <v>0</v>
      </c>
      <c r="BG322" s="52">
        <f t="shared" si="708"/>
        <v>0</v>
      </c>
      <c r="BH322" s="52">
        <f t="shared" si="709"/>
        <v>0</v>
      </c>
      <c r="BI322" s="52">
        <f t="shared" si="710"/>
        <v>0</v>
      </c>
      <c r="BJ322" s="52">
        <f t="shared" si="711"/>
        <v>0</v>
      </c>
      <c r="BK322" s="52">
        <f t="shared" si="712"/>
        <v>0</v>
      </c>
      <c r="BL322" s="52">
        <f t="shared" si="713"/>
        <v>0</v>
      </c>
      <c r="BM322" s="52">
        <f t="shared" si="714"/>
        <v>0</v>
      </c>
      <c r="BN322" s="10">
        <f t="shared" si="715"/>
        <v>0</v>
      </c>
      <c r="BO322" s="10">
        <f t="shared" si="716"/>
        <v>0</v>
      </c>
    </row>
    <row r="323" ht="18.75" spans="2:67">
      <c r="B323" s="52"/>
      <c r="C323" s="34"/>
      <c r="D323" s="53">
        <v>2021</v>
      </c>
      <c r="E323" s="16">
        <v>0</v>
      </c>
      <c r="F323" s="16">
        <v>0</v>
      </c>
      <c r="G323" s="13">
        <v>0</v>
      </c>
      <c r="H323" s="16">
        <v>0</v>
      </c>
      <c r="I323" s="13">
        <v>0</v>
      </c>
      <c r="J323" s="16">
        <v>0</v>
      </c>
      <c r="K323" s="13">
        <v>0</v>
      </c>
      <c r="L323" s="16">
        <v>0</v>
      </c>
      <c r="M323" s="16">
        <v>0</v>
      </c>
      <c r="N323" s="13">
        <v>0</v>
      </c>
      <c r="O323" s="10">
        <v>0</v>
      </c>
      <c r="P323" s="10">
        <v>0</v>
      </c>
      <c r="S323" s="52"/>
      <c r="T323" s="34"/>
      <c r="U323" s="53">
        <v>2021</v>
      </c>
      <c r="V323" s="16">
        <v>0</v>
      </c>
      <c r="W323" s="16">
        <v>0</v>
      </c>
      <c r="X323" s="13">
        <v>0</v>
      </c>
      <c r="Y323" s="16">
        <v>0</v>
      </c>
      <c r="Z323" s="13">
        <v>0</v>
      </c>
      <c r="AA323" s="16">
        <v>0</v>
      </c>
      <c r="AB323" s="13">
        <v>0</v>
      </c>
      <c r="AC323" s="16">
        <v>0</v>
      </c>
      <c r="AD323" s="16">
        <v>0</v>
      </c>
      <c r="AE323" s="13">
        <v>0</v>
      </c>
      <c r="AF323" s="10">
        <f t="shared" si="765"/>
        <v>0</v>
      </c>
      <c r="AG323" s="10">
        <f t="shared" si="766"/>
        <v>0</v>
      </c>
      <c r="AJ323" s="52"/>
      <c r="AK323" s="34"/>
      <c r="AL323" s="53">
        <v>2021</v>
      </c>
      <c r="AM323" s="16">
        <v>0</v>
      </c>
      <c r="AN323" s="16">
        <v>0</v>
      </c>
      <c r="AO323" s="13">
        <v>0</v>
      </c>
      <c r="AP323" s="16">
        <v>0</v>
      </c>
      <c r="AQ323" s="13">
        <v>0</v>
      </c>
      <c r="AR323" s="16">
        <v>0</v>
      </c>
      <c r="AS323" s="13">
        <v>0</v>
      </c>
      <c r="AT323" s="16">
        <v>0</v>
      </c>
      <c r="AU323" s="16">
        <v>0</v>
      </c>
      <c r="AV323" s="13">
        <v>0</v>
      </c>
      <c r="AW323" s="10">
        <f t="shared" si="767"/>
        <v>0</v>
      </c>
      <c r="AX323" s="10">
        <f t="shared" si="768"/>
        <v>0</v>
      </c>
      <c r="BA323" s="52"/>
      <c r="BB323" s="34"/>
      <c r="BC323" s="53">
        <v>2021</v>
      </c>
      <c r="BD323" s="52">
        <f t="shared" si="705"/>
        <v>0</v>
      </c>
      <c r="BE323" s="52">
        <f t="shared" si="706"/>
        <v>0</v>
      </c>
      <c r="BF323" s="52">
        <f t="shared" si="707"/>
        <v>0</v>
      </c>
      <c r="BG323" s="52">
        <f t="shared" si="708"/>
        <v>0</v>
      </c>
      <c r="BH323" s="52">
        <f t="shared" si="709"/>
        <v>0</v>
      </c>
      <c r="BI323" s="52">
        <f t="shared" si="710"/>
        <v>0</v>
      </c>
      <c r="BJ323" s="52">
        <f t="shared" si="711"/>
        <v>0</v>
      </c>
      <c r="BK323" s="52">
        <f t="shared" si="712"/>
        <v>0</v>
      </c>
      <c r="BL323" s="52">
        <f t="shared" si="713"/>
        <v>0</v>
      </c>
      <c r="BM323" s="52">
        <f t="shared" si="714"/>
        <v>0</v>
      </c>
      <c r="BN323" s="10">
        <f t="shared" si="715"/>
        <v>0</v>
      </c>
      <c r="BO323" s="10">
        <f t="shared" si="716"/>
        <v>0</v>
      </c>
    </row>
    <row r="324" ht="18.75" spans="2:67">
      <c r="B324" s="52"/>
      <c r="C324" s="34"/>
      <c r="D324" s="53">
        <v>2022</v>
      </c>
      <c r="E324" s="16">
        <v>0</v>
      </c>
      <c r="F324" s="16">
        <v>0</v>
      </c>
      <c r="G324" s="13">
        <v>0</v>
      </c>
      <c r="H324" s="16">
        <v>0</v>
      </c>
      <c r="I324" s="13">
        <v>0</v>
      </c>
      <c r="J324" s="16">
        <v>0</v>
      </c>
      <c r="K324" s="13">
        <v>0</v>
      </c>
      <c r="L324" s="16">
        <v>0</v>
      </c>
      <c r="M324" s="16">
        <v>0</v>
      </c>
      <c r="N324" s="13">
        <v>0</v>
      </c>
      <c r="O324" s="10">
        <v>0</v>
      </c>
      <c r="P324" s="10">
        <v>0</v>
      </c>
      <c r="S324" s="52"/>
      <c r="T324" s="34"/>
      <c r="U324" s="53">
        <v>2022</v>
      </c>
      <c r="V324" s="16">
        <v>0</v>
      </c>
      <c r="W324" s="16">
        <v>0</v>
      </c>
      <c r="X324" s="13">
        <v>0</v>
      </c>
      <c r="Y324" s="16">
        <v>0</v>
      </c>
      <c r="Z324" s="13">
        <v>0</v>
      </c>
      <c r="AA324" s="16">
        <v>0</v>
      </c>
      <c r="AB324" s="13">
        <v>0</v>
      </c>
      <c r="AC324" s="16">
        <v>0</v>
      </c>
      <c r="AD324" s="16">
        <v>0</v>
      </c>
      <c r="AE324" s="13">
        <v>0</v>
      </c>
      <c r="AF324" s="10">
        <f t="shared" si="765"/>
        <v>0</v>
      </c>
      <c r="AG324" s="10">
        <f t="shared" si="766"/>
        <v>0</v>
      </c>
      <c r="AJ324" s="52"/>
      <c r="AK324" s="34"/>
      <c r="AL324" s="53">
        <v>2022</v>
      </c>
      <c r="AM324" s="16">
        <v>0</v>
      </c>
      <c r="AN324" s="16">
        <v>0</v>
      </c>
      <c r="AO324" s="13">
        <v>0</v>
      </c>
      <c r="AP324" s="16">
        <v>0</v>
      </c>
      <c r="AQ324" s="13">
        <v>0</v>
      </c>
      <c r="AR324" s="16">
        <v>0</v>
      </c>
      <c r="AS324" s="13">
        <v>0</v>
      </c>
      <c r="AT324" s="16">
        <v>0</v>
      </c>
      <c r="AU324" s="16">
        <v>0</v>
      </c>
      <c r="AV324" s="13">
        <v>0</v>
      </c>
      <c r="AW324" s="10">
        <f t="shared" si="767"/>
        <v>0</v>
      </c>
      <c r="AX324" s="10">
        <f t="shared" si="768"/>
        <v>0</v>
      </c>
      <c r="BA324" s="52"/>
      <c r="BB324" s="34"/>
      <c r="BC324" s="53">
        <v>2022</v>
      </c>
      <c r="BD324" s="52">
        <f t="shared" si="705"/>
        <v>0</v>
      </c>
      <c r="BE324" s="52">
        <f t="shared" si="706"/>
        <v>0</v>
      </c>
      <c r="BF324" s="52">
        <f t="shared" si="707"/>
        <v>0</v>
      </c>
      <c r="BG324" s="52">
        <f t="shared" si="708"/>
        <v>0</v>
      </c>
      <c r="BH324" s="52">
        <f t="shared" si="709"/>
        <v>0</v>
      </c>
      <c r="BI324" s="52">
        <f t="shared" si="710"/>
        <v>0</v>
      </c>
      <c r="BJ324" s="52">
        <f t="shared" si="711"/>
        <v>0</v>
      </c>
      <c r="BK324" s="52">
        <f t="shared" si="712"/>
        <v>0</v>
      </c>
      <c r="BL324" s="52">
        <f t="shared" si="713"/>
        <v>0</v>
      </c>
      <c r="BM324" s="52">
        <f t="shared" si="714"/>
        <v>0</v>
      </c>
      <c r="BN324" s="10">
        <f t="shared" si="715"/>
        <v>0</v>
      </c>
      <c r="BO324" s="10">
        <f t="shared" si="716"/>
        <v>0</v>
      </c>
    </row>
    <row r="325" customHeight="1" spans="2:67">
      <c r="B325" s="56" t="s">
        <v>61</v>
      </c>
      <c r="C325" s="57"/>
      <c r="D325" s="58"/>
      <c r="E325" s="59">
        <v>0</v>
      </c>
      <c r="F325" s="59">
        <v>0</v>
      </c>
      <c r="G325" s="59">
        <v>0</v>
      </c>
      <c r="H325" s="59">
        <v>0</v>
      </c>
      <c r="I325" s="59">
        <v>0</v>
      </c>
      <c r="J325" s="59">
        <v>0</v>
      </c>
      <c r="K325" s="59">
        <v>0</v>
      </c>
      <c r="L325" s="59">
        <v>0</v>
      </c>
      <c r="M325" s="59">
        <v>0</v>
      </c>
      <c r="N325" s="59">
        <v>0</v>
      </c>
      <c r="O325" s="59">
        <v>0</v>
      </c>
      <c r="P325" s="59">
        <v>0</v>
      </c>
      <c r="S325" s="62" t="s">
        <v>61</v>
      </c>
      <c r="T325" s="63"/>
      <c r="U325" s="64"/>
      <c r="V325" s="59">
        <f>SUM(V318:V324)</f>
        <v>0</v>
      </c>
      <c r="W325" s="59">
        <f t="shared" ref="W325" si="769">SUM(W318:W324)</f>
        <v>0</v>
      </c>
      <c r="X325" s="59">
        <f t="shared" ref="X325" si="770">SUM(X318:X324)</f>
        <v>0</v>
      </c>
      <c r="Y325" s="59">
        <f t="shared" ref="Y325" si="771">SUM(Y318:Y324)</f>
        <v>0</v>
      </c>
      <c r="Z325" s="59">
        <f t="shared" ref="Z325" si="772">SUM(Z318:Z324)</f>
        <v>0</v>
      </c>
      <c r="AA325" s="59">
        <f t="shared" ref="AA325" si="773">SUM(AA318:AA324)</f>
        <v>0</v>
      </c>
      <c r="AB325" s="59">
        <f t="shared" ref="AB325" si="774">SUM(AB318:AB324)</f>
        <v>0</v>
      </c>
      <c r="AC325" s="59">
        <f t="shared" ref="AC325" si="775">SUM(AC318:AC324)</f>
        <v>0</v>
      </c>
      <c r="AD325" s="59">
        <f t="shared" ref="AD325" si="776">SUM(AD318:AD324)</f>
        <v>0</v>
      </c>
      <c r="AE325" s="59">
        <f t="shared" ref="AE325" si="777">SUM(AE318:AE324)</f>
        <v>0</v>
      </c>
      <c r="AF325" s="59">
        <f t="shared" ref="AF325" si="778">SUM(AF318:AF324)</f>
        <v>0</v>
      </c>
      <c r="AG325" s="59">
        <f t="shared" ref="AG325" si="779">SUM(AG318:AG324)</f>
        <v>0</v>
      </c>
      <c r="AJ325" s="62" t="s">
        <v>61</v>
      </c>
      <c r="AK325" s="63"/>
      <c r="AL325" s="64"/>
      <c r="AM325" s="59">
        <f>SUM(AM318:AM324)</f>
        <v>0</v>
      </c>
      <c r="AN325" s="59">
        <f t="shared" ref="AN325" si="780">SUM(AN318:AN324)</f>
        <v>0</v>
      </c>
      <c r="AO325" s="59">
        <f t="shared" ref="AO325" si="781">SUM(AO318:AO324)</f>
        <v>0</v>
      </c>
      <c r="AP325" s="59">
        <f t="shared" ref="AP325" si="782">SUM(AP318:AP324)</f>
        <v>0</v>
      </c>
      <c r="AQ325" s="59">
        <f t="shared" ref="AQ325" si="783">SUM(AQ318:AQ324)</f>
        <v>0</v>
      </c>
      <c r="AR325" s="59">
        <f t="shared" ref="AR325" si="784">SUM(AR318:AR324)</f>
        <v>0</v>
      </c>
      <c r="AS325" s="59">
        <f t="shared" ref="AS325" si="785">SUM(AS318:AS324)</f>
        <v>0</v>
      </c>
      <c r="AT325" s="59">
        <f t="shared" ref="AT325" si="786">SUM(AT318:AT324)</f>
        <v>0</v>
      </c>
      <c r="AU325" s="59">
        <f t="shared" ref="AU325" si="787">SUM(AU318:AU324)</f>
        <v>0</v>
      </c>
      <c r="AV325" s="59">
        <f t="shared" ref="AV325" si="788">SUM(AV318:AV324)</f>
        <v>0</v>
      </c>
      <c r="AW325" s="59">
        <f t="shared" ref="AW325" si="789">SUM(AW318:AW324)</f>
        <v>0</v>
      </c>
      <c r="AX325" s="59">
        <f t="shared" ref="AX325" si="790">SUM(AX318:AX324)</f>
        <v>0</v>
      </c>
      <c r="BA325" s="62" t="s">
        <v>61</v>
      </c>
      <c r="BB325" s="63"/>
      <c r="BC325" s="64"/>
      <c r="BD325" s="52">
        <f t="shared" si="705"/>
        <v>0</v>
      </c>
      <c r="BE325" s="52">
        <f t="shared" si="706"/>
        <v>0</v>
      </c>
      <c r="BF325" s="52">
        <f t="shared" si="707"/>
        <v>0</v>
      </c>
      <c r="BG325" s="52">
        <f t="shared" si="708"/>
        <v>0</v>
      </c>
      <c r="BH325" s="52">
        <f t="shared" si="709"/>
        <v>0</v>
      </c>
      <c r="BI325" s="52">
        <f t="shared" si="710"/>
        <v>0</v>
      </c>
      <c r="BJ325" s="52">
        <f t="shared" si="711"/>
        <v>0</v>
      </c>
      <c r="BK325" s="52">
        <f t="shared" si="712"/>
        <v>0</v>
      </c>
      <c r="BL325" s="52">
        <f t="shared" si="713"/>
        <v>0</v>
      </c>
      <c r="BM325" s="52">
        <f t="shared" si="714"/>
        <v>0</v>
      </c>
      <c r="BN325" s="10">
        <f t="shared" si="715"/>
        <v>0</v>
      </c>
      <c r="BO325" s="10">
        <f t="shared" si="716"/>
        <v>0</v>
      </c>
    </row>
    <row r="326" ht="18.75" spans="2:67">
      <c r="B326" s="52">
        <v>4</v>
      </c>
      <c r="C326" s="34" t="s">
        <v>428</v>
      </c>
      <c r="D326" s="53">
        <v>2016</v>
      </c>
      <c r="E326" s="13">
        <v>0</v>
      </c>
      <c r="F326" s="16">
        <v>0</v>
      </c>
      <c r="G326" s="13">
        <v>0</v>
      </c>
      <c r="H326" s="16">
        <v>0</v>
      </c>
      <c r="I326" s="13">
        <v>0</v>
      </c>
      <c r="J326" s="16">
        <v>0</v>
      </c>
      <c r="K326" s="13">
        <v>0</v>
      </c>
      <c r="L326" s="16">
        <v>0</v>
      </c>
      <c r="M326" s="16">
        <v>0</v>
      </c>
      <c r="N326" s="16">
        <v>0</v>
      </c>
      <c r="O326" s="10">
        <v>0</v>
      </c>
      <c r="P326" s="10">
        <v>0</v>
      </c>
      <c r="S326" s="52">
        <v>4</v>
      </c>
      <c r="T326" s="34" t="s">
        <v>428</v>
      </c>
      <c r="U326" s="53">
        <v>2016</v>
      </c>
      <c r="V326" s="13">
        <v>0</v>
      </c>
      <c r="W326" s="16">
        <v>0</v>
      </c>
      <c r="X326" s="13">
        <v>0</v>
      </c>
      <c r="Y326" s="16">
        <v>0</v>
      </c>
      <c r="Z326" s="13">
        <v>0</v>
      </c>
      <c r="AA326" s="16">
        <v>0</v>
      </c>
      <c r="AB326" s="13">
        <v>0</v>
      </c>
      <c r="AC326" s="16">
        <v>0</v>
      </c>
      <c r="AD326" s="16">
        <v>0</v>
      </c>
      <c r="AE326" s="16">
        <v>0</v>
      </c>
      <c r="AF326" s="10">
        <f t="shared" ref="AF326:AF332" si="791">V326+X326+Z326+AB326+AD326</f>
        <v>0</v>
      </c>
      <c r="AG326" s="10">
        <f t="shared" ref="AG326:AG332" si="792">W326+Y326+AA326+AC326+AE326</f>
        <v>0</v>
      </c>
      <c r="AJ326" s="52">
        <v>4</v>
      </c>
      <c r="AK326" s="34" t="s">
        <v>428</v>
      </c>
      <c r="AL326" s="53">
        <v>2016</v>
      </c>
      <c r="AM326" s="13">
        <v>0</v>
      </c>
      <c r="AN326" s="16">
        <v>0</v>
      </c>
      <c r="AO326" s="13">
        <v>0</v>
      </c>
      <c r="AP326" s="16">
        <v>0</v>
      </c>
      <c r="AQ326" s="13">
        <v>0</v>
      </c>
      <c r="AR326" s="16">
        <v>0</v>
      </c>
      <c r="AS326" s="13">
        <v>0</v>
      </c>
      <c r="AT326" s="16">
        <v>0</v>
      </c>
      <c r="AU326" s="16">
        <v>0</v>
      </c>
      <c r="AV326" s="16">
        <v>0</v>
      </c>
      <c r="AW326" s="10">
        <f t="shared" ref="AW326:AW332" si="793">AM326+AO326+AQ326+AS326+AU326</f>
        <v>0</v>
      </c>
      <c r="AX326" s="10">
        <f t="shared" ref="AX326:AX332" si="794">AN326+AP326+AR326+AT326+AV326</f>
        <v>0</v>
      </c>
      <c r="BA326" s="52">
        <v>4</v>
      </c>
      <c r="BB326" s="34" t="s">
        <v>428</v>
      </c>
      <c r="BC326" s="53">
        <v>2016</v>
      </c>
      <c r="BD326" s="52">
        <f t="shared" si="705"/>
        <v>0</v>
      </c>
      <c r="BE326" s="52">
        <f t="shared" si="706"/>
        <v>0</v>
      </c>
      <c r="BF326" s="52">
        <f t="shared" si="707"/>
        <v>0</v>
      </c>
      <c r="BG326" s="52">
        <f t="shared" si="708"/>
        <v>0</v>
      </c>
      <c r="BH326" s="52">
        <f t="shared" si="709"/>
        <v>0</v>
      </c>
      <c r="BI326" s="52">
        <f t="shared" si="710"/>
        <v>0</v>
      </c>
      <c r="BJ326" s="52">
        <f t="shared" si="711"/>
        <v>0</v>
      </c>
      <c r="BK326" s="52">
        <f t="shared" si="712"/>
        <v>0</v>
      </c>
      <c r="BL326" s="52">
        <f t="shared" si="713"/>
        <v>0</v>
      </c>
      <c r="BM326" s="52">
        <f t="shared" si="714"/>
        <v>0</v>
      </c>
      <c r="BN326" s="10">
        <f t="shared" si="715"/>
        <v>0</v>
      </c>
      <c r="BO326" s="10">
        <f t="shared" si="716"/>
        <v>0</v>
      </c>
    </row>
    <row r="327" ht="18.75" spans="2:67">
      <c r="B327" s="52"/>
      <c r="C327" s="34"/>
      <c r="D327" s="53">
        <v>2017</v>
      </c>
      <c r="E327" s="13">
        <v>0</v>
      </c>
      <c r="F327" s="16">
        <v>0</v>
      </c>
      <c r="G327" s="13">
        <v>0</v>
      </c>
      <c r="H327" s="16">
        <v>0</v>
      </c>
      <c r="I327" s="13">
        <v>0</v>
      </c>
      <c r="J327" s="16">
        <v>0</v>
      </c>
      <c r="K327" s="13">
        <v>0</v>
      </c>
      <c r="L327" s="16">
        <v>0</v>
      </c>
      <c r="M327" s="16">
        <v>0</v>
      </c>
      <c r="N327" s="16">
        <v>0</v>
      </c>
      <c r="O327" s="10">
        <v>0</v>
      </c>
      <c r="P327" s="10">
        <v>0</v>
      </c>
      <c r="S327" s="52"/>
      <c r="T327" s="34"/>
      <c r="U327" s="53">
        <v>2017</v>
      </c>
      <c r="V327" s="13">
        <v>0</v>
      </c>
      <c r="W327" s="16">
        <v>0</v>
      </c>
      <c r="X327" s="13">
        <v>0</v>
      </c>
      <c r="Y327" s="16">
        <v>0</v>
      </c>
      <c r="Z327" s="13">
        <v>0</v>
      </c>
      <c r="AA327" s="16">
        <v>0</v>
      </c>
      <c r="AB327" s="13">
        <v>0</v>
      </c>
      <c r="AC327" s="16">
        <v>0</v>
      </c>
      <c r="AD327" s="16">
        <v>0</v>
      </c>
      <c r="AE327" s="16">
        <v>0</v>
      </c>
      <c r="AF327" s="10">
        <f t="shared" si="791"/>
        <v>0</v>
      </c>
      <c r="AG327" s="10">
        <f t="shared" si="792"/>
        <v>0</v>
      </c>
      <c r="AJ327" s="52"/>
      <c r="AK327" s="34"/>
      <c r="AL327" s="53">
        <v>2017</v>
      </c>
      <c r="AM327" s="13">
        <v>0</v>
      </c>
      <c r="AN327" s="16">
        <v>0</v>
      </c>
      <c r="AO327" s="13">
        <v>0</v>
      </c>
      <c r="AP327" s="16">
        <v>0</v>
      </c>
      <c r="AQ327" s="13">
        <v>0</v>
      </c>
      <c r="AR327" s="16">
        <v>0</v>
      </c>
      <c r="AS327" s="13">
        <v>0</v>
      </c>
      <c r="AT327" s="16">
        <v>0</v>
      </c>
      <c r="AU327" s="16">
        <v>0</v>
      </c>
      <c r="AV327" s="16">
        <v>0</v>
      </c>
      <c r="AW327" s="10">
        <f t="shared" si="793"/>
        <v>0</v>
      </c>
      <c r="AX327" s="10">
        <f t="shared" si="794"/>
        <v>0</v>
      </c>
      <c r="BA327" s="52"/>
      <c r="BB327" s="34"/>
      <c r="BC327" s="53">
        <v>2017</v>
      </c>
      <c r="BD327" s="52">
        <f t="shared" si="705"/>
        <v>0</v>
      </c>
      <c r="BE327" s="52">
        <f t="shared" si="706"/>
        <v>0</v>
      </c>
      <c r="BF327" s="52">
        <f t="shared" si="707"/>
        <v>0</v>
      </c>
      <c r="BG327" s="52">
        <f t="shared" si="708"/>
        <v>0</v>
      </c>
      <c r="BH327" s="52">
        <f t="shared" si="709"/>
        <v>0</v>
      </c>
      <c r="BI327" s="52">
        <f t="shared" si="710"/>
        <v>0</v>
      </c>
      <c r="BJ327" s="52">
        <f t="shared" si="711"/>
        <v>0</v>
      </c>
      <c r="BK327" s="52">
        <f t="shared" si="712"/>
        <v>0</v>
      </c>
      <c r="BL327" s="52">
        <f t="shared" si="713"/>
        <v>0</v>
      </c>
      <c r="BM327" s="52">
        <f t="shared" si="714"/>
        <v>0</v>
      </c>
      <c r="BN327" s="10">
        <f t="shared" si="715"/>
        <v>0</v>
      </c>
      <c r="BO327" s="10">
        <f t="shared" si="716"/>
        <v>0</v>
      </c>
    </row>
    <row r="328" ht="18.75" spans="2:67">
      <c r="B328" s="52"/>
      <c r="C328" s="34"/>
      <c r="D328" s="53">
        <v>2018</v>
      </c>
      <c r="E328" s="13">
        <v>0</v>
      </c>
      <c r="F328" s="16">
        <v>0</v>
      </c>
      <c r="G328" s="13">
        <v>0</v>
      </c>
      <c r="H328" s="16">
        <v>0</v>
      </c>
      <c r="I328" s="13">
        <v>0</v>
      </c>
      <c r="J328" s="16">
        <v>0</v>
      </c>
      <c r="K328" s="13">
        <v>0</v>
      </c>
      <c r="L328" s="16">
        <v>0</v>
      </c>
      <c r="M328" s="16">
        <v>0</v>
      </c>
      <c r="N328" s="16">
        <v>0</v>
      </c>
      <c r="O328" s="10">
        <v>0</v>
      </c>
      <c r="P328" s="10">
        <v>0</v>
      </c>
      <c r="S328" s="52"/>
      <c r="T328" s="34"/>
      <c r="U328" s="53">
        <v>2018</v>
      </c>
      <c r="V328" s="13">
        <v>0</v>
      </c>
      <c r="W328" s="16">
        <v>0</v>
      </c>
      <c r="X328" s="13">
        <v>0</v>
      </c>
      <c r="Y328" s="16">
        <v>0</v>
      </c>
      <c r="Z328" s="13">
        <v>0</v>
      </c>
      <c r="AA328" s="16">
        <v>0</v>
      </c>
      <c r="AB328" s="13">
        <v>0</v>
      </c>
      <c r="AC328" s="16">
        <v>0</v>
      </c>
      <c r="AD328" s="16">
        <v>0</v>
      </c>
      <c r="AE328" s="16">
        <v>0</v>
      </c>
      <c r="AF328" s="10">
        <f t="shared" si="791"/>
        <v>0</v>
      </c>
      <c r="AG328" s="10">
        <f t="shared" si="792"/>
        <v>0</v>
      </c>
      <c r="AJ328" s="52"/>
      <c r="AK328" s="34"/>
      <c r="AL328" s="53">
        <v>2018</v>
      </c>
      <c r="AM328" s="13">
        <v>0</v>
      </c>
      <c r="AN328" s="16">
        <v>0</v>
      </c>
      <c r="AO328" s="13">
        <v>0</v>
      </c>
      <c r="AP328" s="16">
        <v>0</v>
      </c>
      <c r="AQ328" s="13">
        <v>0</v>
      </c>
      <c r="AR328" s="16">
        <v>0</v>
      </c>
      <c r="AS328" s="13">
        <v>0</v>
      </c>
      <c r="AT328" s="16">
        <v>0</v>
      </c>
      <c r="AU328" s="16">
        <v>0</v>
      </c>
      <c r="AV328" s="16">
        <v>0</v>
      </c>
      <c r="AW328" s="10">
        <f t="shared" si="793"/>
        <v>0</v>
      </c>
      <c r="AX328" s="10">
        <f t="shared" si="794"/>
        <v>0</v>
      </c>
      <c r="BA328" s="52"/>
      <c r="BB328" s="34"/>
      <c r="BC328" s="53">
        <v>2018</v>
      </c>
      <c r="BD328" s="52">
        <f t="shared" si="705"/>
        <v>0</v>
      </c>
      <c r="BE328" s="52">
        <f t="shared" si="706"/>
        <v>0</v>
      </c>
      <c r="BF328" s="52">
        <f t="shared" si="707"/>
        <v>0</v>
      </c>
      <c r="BG328" s="52">
        <f t="shared" si="708"/>
        <v>0</v>
      </c>
      <c r="BH328" s="52">
        <f t="shared" si="709"/>
        <v>0</v>
      </c>
      <c r="BI328" s="52">
        <f t="shared" si="710"/>
        <v>0</v>
      </c>
      <c r="BJ328" s="52">
        <f t="shared" si="711"/>
        <v>0</v>
      </c>
      <c r="BK328" s="52">
        <f t="shared" si="712"/>
        <v>0</v>
      </c>
      <c r="BL328" s="52">
        <f t="shared" si="713"/>
        <v>0</v>
      </c>
      <c r="BM328" s="52">
        <f t="shared" si="714"/>
        <v>0</v>
      </c>
      <c r="BN328" s="10">
        <f t="shared" si="715"/>
        <v>0</v>
      </c>
      <c r="BO328" s="10">
        <f t="shared" si="716"/>
        <v>0</v>
      </c>
    </row>
    <row r="329" ht="18.75" spans="2:67">
      <c r="B329" s="52"/>
      <c r="C329" s="34"/>
      <c r="D329" s="53">
        <v>2019</v>
      </c>
      <c r="E329" s="13">
        <v>0</v>
      </c>
      <c r="F329" s="16">
        <v>0</v>
      </c>
      <c r="G329" s="13">
        <v>0</v>
      </c>
      <c r="H329" s="16">
        <v>0</v>
      </c>
      <c r="I329" s="13">
        <v>0</v>
      </c>
      <c r="J329" s="16">
        <v>0</v>
      </c>
      <c r="K329" s="13">
        <v>0</v>
      </c>
      <c r="L329" s="16">
        <v>0</v>
      </c>
      <c r="M329" s="16">
        <v>0</v>
      </c>
      <c r="N329" s="16">
        <v>0</v>
      </c>
      <c r="O329" s="10">
        <v>0</v>
      </c>
      <c r="P329" s="10">
        <v>0</v>
      </c>
      <c r="S329" s="52"/>
      <c r="T329" s="34"/>
      <c r="U329" s="53">
        <v>2019</v>
      </c>
      <c r="V329" s="13">
        <v>0</v>
      </c>
      <c r="W329" s="16">
        <v>0</v>
      </c>
      <c r="X329" s="13">
        <v>0</v>
      </c>
      <c r="Y329" s="16">
        <v>0</v>
      </c>
      <c r="Z329" s="13">
        <v>0</v>
      </c>
      <c r="AA329" s="16">
        <v>0</v>
      </c>
      <c r="AB329" s="13">
        <v>0</v>
      </c>
      <c r="AC329" s="16">
        <v>0</v>
      </c>
      <c r="AD329" s="16">
        <v>0</v>
      </c>
      <c r="AE329" s="16">
        <v>0</v>
      </c>
      <c r="AF329" s="10">
        <f t="shared" si="791"/>
        <v>0</v>
      </c>
      <c r="AG329" s="10">
        <f t="shared" si="792"/>
        <v>0</v>
      </c>
      <c r="AJ329" s="52"/>
      <c r="AK329" s="34"/>
      <c r="AL329" s="53">
        <v>2019</v>
      </c>
      <c r="AM329" s="13">
        <v>0</v>
      </c>
      <c r="AN329" s="16">
        <v>0</v>
      </c>
      <c r="AO329" s="13">
        <v>0</v>
      </c>
      <c r="AP329" s="16">
        <v>0</v>
      </c>
      <c r="AQ329" s="13">
        <v>0</v>
      </c>
      <c r="AR329" s="16">
        <v>0</v>
      </c>
      <c r="AS329" s="13">
        <v>0</v>
      </c>
      <c r="AT329" s="16">
        <v>0</v>
      </c>
      <c r="AU329" s="16">
        <v>0</v>
      </c>
      <c r="AV329" s="16">
        <v>0</v>
      </c>
      <c r="AW329" s="10">
        <f t="shared" si="793"/>
        <v>0</v>
      </c>
      <c r="AX329" s="10">
        <f t="shared" si="794"/>
        <v>0</v>
      </c>
      <c r="BA329" s="52"/>
      <c r="BB329" s="34"/>
      <c r="BC329" s="53">
        <v>2019</v>
      </c>
      <c r="BD329" s="52">
        <f t="shared" si="705"/>
        <v>0</v>
      </c>
      <c r="BE329" s="52">
        <f t="shared" si="706"/>
        <v>0</v>
      </c>
      <c r="BF329" s="52">
        <f t="shared" si="707"/>
        <v>0</v>
      </c>
      <c r="BG329" s="52">
        <f t="shared" si="708"/>
        <v>0</v>
      </c>
      <c r="BH329" s="52">
        <f t="shared" si="709"/>
        <v>0</v>
      </c>
      <c r="BI329" s="52">
        <f t="shared" si="710"/>
        <v>0</v>
      </c>
      <c r="BJ329" s="52">
        <f t="shared" si="711"/>
        <v>0</v>
      </c>
      <c r="BK329" s="52">
        <f t="shared" si="712"/>
        <v>0</v>
      </c>
      <c r="BL329" s="52">
        <f t="shared" si="713"/>
        <v>0</v>
      </c>
      <c r="BM329" s="52">
        <f t="shared" si="714"/>
        <v>0</v>
      </c>
      <c r="BN329" s="10">
        <f t="shared" si="715"/>
        <v>0</v>
      </c>
      <c r="BO329" s="10">
        <f t="shared" si="716"/>
        <v>0</v>
      </c>
    </row>
    <row r="330" ht="18.75" spans="2:71">
      <c r="B330" s="52"/>
      <c r="C330" s="34"/>
      <c r="D330" s="53">
        <v>2020</v>
      </c>
      <c r="E330" s="13">
        <v>0</v>
      </c>
      <c r="F330" s="16">
        <v>0</v>
      </c>
      <c r="G330" s="52">
        <v>0</v>
      </c>
      <c r="H330" s="34">
        <v>0</v>
      </c>
      <c r="I330" s="52">
        <v>0</v>
      </c>
      <c r="J330" s="34">
        <v>0</v>
      </c>
      <c r="K330" s="52">
        <v>0</v>
      </c>
      <c r="L330" s="34">
        <v>0</v>
      </c>
      <c r="M330" s="34">
        <v>0</v>
      </c>
      <c r="N330" s="34">
        <v>0</v>
      </c>
      <c r="O330" s="10">
        <v>0</v>
      </c>
      <c r="P330" s="10">
        <v>0</v>
      </c>
      <c r="S330" s="52"/>
      <c r="T330" s="34"/>
      <c r="U330" s="53">
        <v>2020</v>
      </c>
      <c r="V330" s="13">
        <v>0</v>
      </c>
      <c r="W330" s="16">
        <v>0</v>
      </c>
      <c r="X330" s="52">
        <v>0</v>
      </c>
      <c r="Y330" s="34">
        <v>0</v>
      </c>
      <c r="Z330" s="52">
        <v>0</v>
      </c>
      <c r="AA330" s="34">
        <v>0</v>
      </c>
      <c r="AB330" s="52">
        <v>0</v>
      </c>
      <c r="AC330" s="34">
        <v>0</v>
      </c>
      <c r="AD330" s="34">
        <v>0</v>
      </c>
      <c r="AE330" s="34">
        <v>0</v>
      </c>
      <c r="AF330" s="10">
        <f t="shared" si="791"/>
        <v>0</v>
      </c>
      <c r="AG330" s="10">
        <f t="shared" si="792"/>
        <v>0</v>
      </c>
      <c r="AJ330" s="52"/>
      <c r="AK330" s="34"/>
      <c r="AL330" s="53">
        <v>2020</v>
      </c>
      <c r="AM330" s="13">
        <v>0</v>
      </c>
      <c r="AN330" s="16">
        <v>0</v>
      </c>
      <c r="AO330" s="52">
        <v>0</v>
      </c>
      <c r="AP330" s="34">
        <v>0</v>
      </c>
      <c r="AQ330" s="52">
        <v>0</v>
      </c>
      <c r="AR330" s="34">
        <v>0</v>
      </c>
      <c r="AS330" s="52">
        <v>0</v>
      </c>
      <c r="AT330" s="34">
        <v>0</v>
      </c>
      <c r="AU330" s="34">
        <v>0</v>
      </c>
      <c r="AV330" s="34">
        <v>0</v>
      </c>
      <c r="AW330" s="10">
        <f t="shared" si="793"/>
        <v>0</v>
      </c>
      <c r="AX330" s="10">
        <f t="shared" si="794"/>
        <v>0</v>
      </c>
      <c r="BA330" s="52"/>
      <c r="BB330" s="34"/>
      <c r="BC330" s="53">
        <v>2020</v>
      </c>
      <c r="BD330" s="52">
        <f t="shared" si="705"/>
        <v>0</v>
      </c>
      <c r="BE330" s="52">
        <f t="shared" si="706"/>
        <v>0</v>
      </c>
      <c r="BF330" s="52">
        <f t="shared" si="707"/>
        <v>0</v>
      </c>
      <c r="BG330" s="52">
        <f t="shared" si="708"/>
        <v>0</v>
      </c>
      <c r="BH330" s="52">
        <f t="shared" si="709"/>
        <v>0</v>
      </c>
      <c r="BI330" s="52">
        <f t="shared" si="710"/>
        <v>0</v>
      </c>
      <c r="BJ330" s="52">
        <f t="shared" si="711"/>
        <v>0</v>
      </c>
      <c r="BK330" s="52">
        <f t="shared" si="712"/>
        <v>0</v>
      </c>
      <c r="BL330" s="52">
        <f t="shared" si="713"/>
        <v>0</v>
      </c>
      <c r="BM330" s="52">
        <f t="shared" si="714"/>
        <v>0</v>
      </c>
      <c r="BN330" s="10">
        <f t="shared" si="715"/>
        <v>0</v>
      </c>
      <c r="BO330" s="10">
        <f t="shared" si="716"/>
        <v>0</v>
      </c>
      <c r="BR330" s="72"/>
      <c r="BS330" s="72"/>
    </row>
    <row r="331" ht="18.75" spans="2:71">
      <c r="B331" s="52"/>
      <c r="C331" s="34"/>
      <c r="D331" s="53">
        <v>2021</v>
      </c>
      <c r="E331" s="16">
        <v>0</v>
      </c>
      <c r="F331" s="16">
        <v>0</v>
      </c>
      <c r="G331" s="13">
        <v>0</v>
      </c>
      <c r="H331" s="16">
        <v>0</v>
      </c>
      <c r="I331" s="13">
        <v>0</v>
      </c>
      <c r="J331" s="16">
        <v>0</v>
      </c>
      <c r="K331" s="13">
        <v>0</v>
      </c>
      <c r="L331" s="16">
        <v>0</v>
      </c>
      <c r="M331" s="16">
        <v>0</v>
      </c>
      <c r="N331" s="13">
        <v>0</v>
      </c>
      <c r="O331" s="10">
        <v>0</v>
      </c>
      <c r="P331" s="10">
        <v>0</v>
      </c>
      <c r="S331" s="52"/>
      <c r="T331" s="34"/>
      <c r="U331" s="53">
        <v>2021</v>
      </c>
      <c r="V331" s="16">
        <v>0</v>
      </c>
      <c r="W331" s="16">
        <v>0</v>
      </c>
      <c r="X331" s="13">
        <v>0</v>
      </c>
      <c r="Y331" s="16">
        <v>0</v>
      </c>
      <c r="Z331" s="13">
        <v>0</v>
      </c>
      <c r="AA331" s="16">
        <v>0</v>
      </c>
      <c r="AB331" s="13">
        <v>0</v>
      </c>
      <c r="AC331" s="16">
        <v>0</v>
      </c>
      <c r="AD331" s="16">
        <v>0</v>
      </c>
      <c r="AE331" s="13">
        <v>0</v>
      </c>
      <c r="AF331" s="10">
        <f t="shared" si="791"/>
        <v>0</v>
      </c>
      <c r="AG331" s="10">
        <f t="shared" si="792"/>
        <v>0</v>
      </c>
      <c r="AJ331" s="52"/>
      <c r="AK331" s="34"/>
      <c r="AL331" s="53">
        <v>2021</v>
      </c>
      <c r="AM331" s="16">
        <v>0</v>
      </c>
      <c r="AN331" s="16">
        <v>0</v>
      </c>
      <c r="AO331" s="13">
        <v>0</v>
      </c>
      <c r="AP331" s="16">
        <v>0</v>
      </c>
      <c r="AQ331" s="13">
        <v>0</v>
      </c>
      <c r="AR331" s="16">
        <v>0</v>
      </c>
      <c r="AS331" s="13">
        <v>0</v>
      </c>
      <c r="AT331" s="16">
        <v>0</v>
      </c>
      <c r="AU331" s="16">
        <v>0</v>
      </c>
      <c r="AV331" s="13">
        <v>0</v>
      </c>
      <c r="AW331" s="10">
        <f t="shared" si="793"/>
        <v>0</v>
      </c>
      <c r="AX331" s="10">
        <f t="shared" si="794"/>
        <v>0</v>
      </c>
      <c r="BA331" s="52"/>
      <c r="BB331" s="34"/>
      <c r="BC331" s="53">
        <v>2021</v>
      </c>
      <c r="BD331" s="52">
        <f t="shared" si="705"/>
        <v>0</v>
      </c>
      <c r="BE331" s="52">
        <f t="shared" si="706"/>
        <v>0</v>
      </c>
      <c r="BF331" s="52">
        <f t="shared" si="707"/>
        <v>0</v>
      </c>
      <c r="BG331" s="52">
        <f t="shared" si="708"/>
        <v>0</v>
      </c>
      <c r="BH331" s="52">
        <f t="shared" si="709"/>
        <v>0</v>
      </c>
      <c r="BI331" s="52">
        <f t="shared" si="710"/>
        <v>0</v>
      </c>
      <c r="BJ331" s="52">
        <f t="shared" si="711"/>
        <v>0</v>
      </c>
      <c r="BK331" s="52">
        <f t="shared" si="712"/>
        <v>0</v>
      </c>
      <c r="BL331" s="52">
        <f t="shared" si="713"/>
        <v>0</v>
      </c>
      <c r="BM331" s="52">
        <f t="shared" si="714"/>
        <v>0</v>
      </c>
      <c r="BN331" s="10">
        <f t="shared" si="715"/>
        <v>0</v>
      </c>
      <c r="BO331" s="10">
        <f t="shared" si="716"/>
        <v>0</v>
      </c>
      <c r="BR331" s="72"/>
      <c r="BS331" s="72"/>
    </row>
    <row r="332" ht="18.75" spans="2:71">
      <c r="B332" s="52"/>
      <c r="C332" s="34"/>
      <c r="D332" s="53">
        <v>2022</v>
      </c>
      <c r="E332" s="16">
        <v>0</v>
      </c>
      <c r="F332" s="16">
        <v>0</v>
      </c>
      <c r="G332" s="13">
        <v>0</v>
      </c>
      <c r="H332" s="16">
        <v>0</v>
      </c>
      <c r="I332" s="13">
        <v>0</v>
      </c>
      <c r="J332" s="16">
        <v>0</v>
      </c>
      <c r="K332" s="13">
        <v>0</v>
      </c>
      <c r="L332" s="16">
        <v>0</v>
      </c>
      <c r="M332" s="16">
        <v>0</v>
      </c>
      <c r="N332" s="13">
        <v>0</v>
      </c>
      <c r="O332" s="10">
        <v>0</v>
      </c>
      <c r="P332" s="10">
        <v>0</v>
      </c>
      <c r="S332" s="52"/>
      <c r="T332" s="34"/>
      <c r="U332" s="53">
        <v>2022</v>
      </c>
      <c r="V332" s="16">
        <v>0</v>
      </c>
      <c r="W332" s="16">
        <v>0</v>
      </c>
      <c r="X332" s="13">
        <v>0</v>
      </c>
      <c r="Y332" s="16">
        <v>0</v>
      </c>
      <c r="Z332" s="13">
        <v>0</v>
      </c>
      <c r="AA332" s="16">
        <v>0</v>
      </c>
      <c r="AB332" s="13">
        <v>0</v>
      </c>
      <c r="AC332" s="16">
        <v>0</v>
      </c>
      <c r="AD332" s="16">
        <v>0</v>
      </c>
      <c r="AE332" s="13">
        <v>0</v>
      </c>
      <c r="AF332" s="10">
        <f t="shared" si="791"/>
        <v>0</v>
      </c>
      <c r="AG332" s="10">
        <f t="shared" si="792"/>
        <v>0</v>
      </c>
      <c r="AJ332" s="52"/>
      <c r="AK332" s="34"/>
      <c r="AL332" s="53">
        <v>2022</v>
      </c>
      <c r="AM332" s="16"/>
      <c r="AN332" s="16"/>
      <c r="AO332" s="13">
        <v>0</v>
      </c>
      <c r="AP332" s="16">
        <v>0</v>
      </c>
      <c r="AQ332" s="13">
        <v>0</v>
      </c>
      <c r="AR332" s="16">
        <v>0</v>
      </c>
      <c r="AS332" s="13">
        <v>0</v>
      </c>
      <c r="AT332" s="16">
        <v>0</v>
      </c>
      <c r="AU332" s="16">
        <v>0</v>
      </c>
      <c r="AV332" s="13">
        <v>0</v>
      </c>
      <c r="AW332" s="10">
        <f t="shared" si="793"/>
        <v>0</v>
      </c>
      <c r="AX332" s="10">
        <f t="shared" si="794"/>
        <v>0</v>
      </c>
      <c r="BA332" s="52"/>
      <c r="BB332" s="34"/>
      <c r="BC332" s="53">
        <v>2022</v>
      </c>
      <c r="BD332" s="52">
        <f t="shared" si="705"/>
        <v>0</v>
      </c>
      <c r="BE332" s="52">
        <f t="shared" si="706"/>
        <v>0</v>
      </c>
      <c r="BF332" s="52">
        <f t="shared" si="707"/>
        <v>0</v>
      </c>
      <c r="BG332" s="52">
        <f t="shared" si="708"/>
        <v>0</v>
      </c>
      <c r="BH332" s="52">
        <f t="shared" si="709"/>
        <v>0</v>
      </c>
      <c r="BI332" s="52">
        <f t="shared" si="710"/>
        <v>0</v>
      </c>
      <c r="BJ332" s="52">
        <f t="shared" si="711"/>
        <v>0</v>
      </c>
      <c r="BK332" s="52">
        <f t="shared" si="712"/>
        <v>0</v>
      </c>
      <c r="BL332" s="52">
        <f t="shared" si="713"/>
        <v>0</v>
      </c>
      <c r="BM332" s="52">
        <f t="shared" si="714"/>
        <v>0</v>
      </c>
      <c r="BN332" s="10">
        <f t="shared" si="715"/>
        <v>0</v>
      </c>
      <c r="BO332" s="10">
        <f t="shared" si="716"/>
        <v>0</v>
      </c>
      <c r="BR332" s="72"/>
      <c r="BS332" s="72"/>
    </row>
    <row r="333" customHeight="1" spans="2:67">
      <c r="B333" s="56" t="s">
        <v>61</v>
      </c>
      <c r="C333" s="57"/>
      <c r="D333" s="58"/>
      <c r="E333" s="59">
        <v>0</v>
      </c>
      <c r="F333" s="59">
        <v>0</v>
      </c>
      <c r="G333" s="59">
        <v>0</v>
      </c>
      <c r="H333" s="59">
        <v>0</v>
      </c>
      <c r="I333" s="59">
        <v>0</v>
      </c>
      <c r="J333" s="59">
        <v>0</v>
      </c>
      <c r="K333" s="59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0</v>
      </c>
      <c r="S333" s="62" t="s">
        <v>61</v>
      </c>
      <c r="T333" s="63"/>
      <c r="U333" s="64"/>
      <c r="V333" s="59">
        <f t="shared" ref="V333:AG333" si="795">SUM(V326:V332)</f>
        <v>0</v>
      </c>
      <c r="W333" s="59">
        <f t="shared" si="795"/>
        <v>0</v>
      </c>
      <c r="X333" s="59">
        <f t="shared" si="795"/>
        <v>0</v>
      </c>
      <c r="Y333" s="59">
        <f t="shared" si="795"/>
        <v>0</v>
      </c>
      <c r="Z333" s="59">
        <f t="shared" si="795"/>
        <v>0</v>
      </c>
      <c r="AA333" s="59">
        <f t="shared" si="795"/>
        <v>0</v>
      </c>
      <c r="AB333" s="59">
        <f t="shared" si="795"/>
        <v>0</v>
      </c>
      <c r="AC333" s="59">
        <f t="shared" si="795"/>
        <v>0</v>
      </c>
      <c r="AD333" s="59">
        <f t="shared" si="795"/>
        <v>0</v>
      </c>
      <c r="AE333" s="59">
        <f t="shared" si="795"/>
        <v>0</v>
      </c>
      <c r="AF333" s="59">
        <f t="shared" si="795"/>
        <v>0</v>
      </c>
      <c r="AG333" s="59">
        <f t="shared" si="795"/>
        <v>0</v>
      </c>
      <c r="AJ333" s="62" t="s">
        <v>61</v>
      </c>
      <c r="AK333" s="63"/>
      <c r="AL333" s="64"/>
      <c r="AM333" s="59">
        <f t="shared" ref="AM333:AX333" si="796">SUM(AM326:AM332)</f>
        <v>0</v>
      </c>
      <c r="AN333" s="59">
        <f t="shared" si="796"/>
        <v>0</v>
      </c>
      <c r="AO333" s="59">
        <f t="shared" si="796"/>
        <v>0</v>
      </c>
      <c r="AP333" s="59">
        <f t="shared" si="796"/>
        <v>0</v>
      </c>
      <c r="AQ333" s="59">
        <f t="shared" si="796"/>
        <v>0</v>
      </c>
      <c r="AR333" s="59">
        <f t="shared" si="796"/>
        <v>0</v>
      </c>
      <c r="AS333" s="59">
        <f t="shared" si="796"/>
        <v>0</v>
      </c>
      <c r="AT333" s="59">
        <f t="shared" si="796"/>
        <v>0</v>
      </c>
      <c r="AU333" s="59">
        <f t="shared" si="796"/>
        <v>0</v>
      </c>
      <c r="AV333" s="59">
        <f t="shared" si="796"/>
        <v>0</v>
      </c>
      <c r="AW333" s="59">
        <f t="shared" si="796"/>
        <v>0</v>
      </c>
      <c r="AX333" s="59">
        <f t="shared" si="796"/>
        <v>0</v>
      </c>
      <c r="BA333" s="62" t="s">
        <v>61</v>
      </c>
      <c r="BB333" s="63"/>
      <c r="BC333" s="64"/>
      <c r="BD333" s="52">
        <f t="shared" si="705"/>
        <v>0</v>
      </c>
      <c r="BE333" s="52">
        <f t="shared" si="706"/>
        <v>0</v>
      </c>
      <c r="BF333" s="52">
        <f t="shared" si="707"/>
        <v>0</v>
      </c>
      <c r="BG333" s="52">
        <f t="shared" si="708"/>
        <v>0</v>
      </c>
      <c r="BH333" s="52">
        <f t="shared" si="709"/>
        <v>0</v>
      </c>
      <c r="BI333" s="52">
        <f t="shared" si="710"/>
        <v>0</v>
      </c>
      <c r="BJ333" s="52">
        <f t="shared" si="711"/>
        <v>0</v>
      </c>
      <c r="BK333" s="52">
        <f t="shared" si="712"/>
        <v>0</v>
      </c>
      <c r="BL333" s="52">
        <f t="shared" si="713"/>
        <v>0</v>
      </c>
      <c r="BM333" s="52">
        <f t="shared" si="714"/>
        <v>0</v>
      </c>
      <c r="BN333" s="10">
        <f t="shared" si="715"/>
        <v>0</v>
      </c>
      <c r="BO333" s="10">
        <f t="shared" si="716"/>
        <v>0</v>
      </c>
    </row>
    <row r="334" ht="18.75" spans="2:67">
      <c r="B334" s="52">
        <v>5</v>
      </c>
      <c r="C334" s="34" t="s">
        <v>464</v>
      </c>
      <c r="D334" s="53">
        <v>2016</v>
      </c>
      <c r="E334" s="13">
        <v>0</v>
      </c>
      <c r="F334" s="16">
        <v>0</v>
      </c>
      <c r="G334" s="13">
        <v>0</v>
      </c>
      <c r="H334" s="16">
        <v>0</v>
      </c>
      <c r="I334" s="13">
        <v>0</v>
      </c>
      <c r="J334" s="16">
        <v>0</v>
      </c>
      <c r="K334" s="13">
        <v>0</v>
      </c>
      <c r="L334" s="16">
        <v>0</v>
      </c>
      <c r="M334" s="16">
        <v>0</v>
      </c>
      <c r="N334" s="16">
        <v>0</v>
      </c>
      <c r="O334" s="10">
        <v>0</v>
      </c>
      <c r="P334" s="10">
        <v>0</v>
      </c>
      <c r="S334" s="52">
        <v>5</v>
      </c>
      <c r="T334" s="34" t="s">
        <v>464</v>
      </c>
      <c r="U334" s="53">
        <v>2016</v>
      </c>
      <c r="V334" s="13">
        <v>0</v>
      </c>
      <c r="W334" s="16">
        <v>0</v>
      </c>
      <c r="X334" s="13">
        <v>0</v>
      </c>
      <c r="Y334" s="16">
        <v>0</v>
      </c>
      <c r="Z334" s="13">
        <v>0</v>
      </c>
      <c r="AA334" s="16">
        <v>0</v>
      </c>
      <c r="AB334" s="13">
        <v>0</v>
      </c>
      <c r="AC334" s="16">
        <v>0</v>
      </c>
      <c r="AD334" s="16">
        <v>0</v>
      </c>
      <c r="AE334" s="16">
        <v>0</v>
      </c>
      <c r="AF334" s="10">
        <f t="shared" ref="AF334:AF340" si="797">V334+X334+Z334+AB334+AD334</f>
        <v>0</v>
      </c>
      <c r="AG334" s="10">
        <f t="shared" ref="AG334:AG340" si="798">W334+Y334+AA334+AC334+AE334</f>
        <v>0</v>
      </c>
      <c r="AJ334" s="52">
        <v>5</v>
      </c>
      <c r="AK334" s="34" t="s">
        <v>464</v>
      </c>
      <c r="AL334" s="53">
        <v>2016</v>
      </c>
      <c r="AM334" s="13">
        <v>0</v>
      </c>
      <c r="AN334" s="16">
        <v>0</v>
      </c>
      <c r="AO334" s="13">
        <v>0</v>
      </c>
      <c r="AP334" s="16">
        <v>0</v>
      </c>
      <c r="AQ334" s="13">
        <v>0</v>
      </c>
      <c r="AR334" s="16">
        <v>0</v>
      </c>
      <c r="AS334" s="13">
        <v>0</v>
      </c>
      <c r="AT334" s="16">
        <v>0</v>
      </c>
      <c r="AU334" s="16">
        <v>0</v>
      </c>
      <c r="AV334" s="16">
        <v>0</v>
      </c>
      <c r="AW334" s="10">
        <f t="shared" ref="AW334:AW340" si="799">AM334+AO334+AQ334+AS334+AU334</f>
        <v>0</v>
      </c>
      <c r="AX334" s="10">
        <f t="shared" ref="AX334:AX340" si="800">AN334+AP334+AR334+AT334+AV334</f>
        <v>0</v>
      </c>
      <c r="BA334" s="52">
        <v>5</v>
      </c>
      <c r="BB334" s="34" t="s">
        <v>464</v>
      </c>
      <c r="BC334" s="53">
        <v>2016</v>
      </c>
      <c r="BD334" s="52">
        <f t="shared" si="705"/>
        <v>0</v>
      </c>
      <c r="BE334" s="52">
        <f t="shared" si="706"/>
        <v>0</v>
      </c>
      <c r="BF334" s="52">
        <f t="shared" si="707"/>
        <v>0</v>
      </c>
      <c r="BG334" s="52">
        <f t="shared" si="708"/>
        <v>0</v>
      </c>
      <c r="BH334" s="52">
        <f t="shared" si="709"/>
        <v>0</v>
      </c>
      <c r="BI334" s="52">
        <f t="shared" si="710"/>
        <v>0</v>
      </c>
      <c r="BJ334" s="52">
        <f t="shared" si="711"/>
        <v>0</v>
      </c>
      <c r="BK334" s="52">
        <f t="shared" si="712"/>
        <v>0</v>
      </c>
      <c r="BL334" s="52">
        <f t="shared" si="713"/>
        <v>0</v>
      </c>
      <c r="BM334" s="52">
        <f t="shared" si="714"/>
        <v>0</v>
      </c>
      <c r="BN334" s="10">
        <f t="shared" si="715"/>
        <v>0</v>
      </c>
      <c r="BO334" s="10">
        <f t="shared" si="716"/>
        <v>0</v>
      </c>
    </row>
    <row r="335" ht="18.75" spans="2:67">
      <c r="B335" s="52"/>
      <c r="C335" s="34"/>
      <c r="D335" s="53">
        <v>2017</v>
      </c>
      <c r="E335" s="13">
        <v>0</v>
      </c>
      <c r="F335" s="16">
        <v>0</v>
      </c>
      <c r="G335" s="13">
        <v>0</v>
      </c>
      <c r="H335" s="16">
        <v>0</v>
      </c>
      <c r="I335" s="13">
        <v>0</v>
      </c>
      <c r="J335" s="16">
        <v>0</v>
      </c>
      <c r="K335" s="13">
        <v>0</v>
      </c>
      <c r="L335" s="16">
        <v>0</v>
      </c>
      <c r="M335" s="16">
        <v>0</v>
      </c>
      <c r="N335" s="16">
        <v>0</v>
      </c>
      <c r="O335" s="10">
        <v>0</v>
      </c>
      <c r="P335" s="10">
        <v>0</v>
      </c>
      <c r="S335" s="52"/>
      <c r="T335" s="34"/>
      <c r="U335" s="53">
        <v>2017</v>
      </c>
      <c r="V335" s="13">
        <v>0</v>
      </c>
      <c r="W335" s="16">
        <v>0</v>
      </c>
      <c r="X335" s="13">
        <v>0</v>
      </c>
      <c r="Y335" s="16">
        <v>0</v>
      </c>
      <c r="Z335" s="13">
        <v>0</v>
      </c>
      <c r="AA335" s="16">
        <v>0</v>
      </c>
      <c r="AB335" s="13">
        <v>0</v>
      </c>
      <c r="AC335" s="16">
        <v>0</v>
      </c>
      <c r="AD335" s="16">
        <v>0</v>
      </c>
      <c r="AE335" s="16">
        <v>0</v>
      </c>
      <c r="AF335" s="10">
        <f t="shared" si="797"/>
        <v>0</v>
      </c>
      <c r="AG335" s="10">
        <f t="shared" si="798"/>
        <v>0</v>
      </c>
      <c r="AJ335" s="52"/>
      <c r="AK335" s="34"/>
      <c r="AL335" s="53">
        <v>2017</v>
      </c>
      <c r="AM335" s="13">
        <v>0</v>
      </c>
      <c r="AN335" s="16">
        <v>0</v>
      </c>
      <c r="AO335" s="13">
        <v>0</v>
      </c>
      <c r="AP335" s="16">
        <v>0</v>
      </c>
      <c r="AQ335" s="13">
        <v>0</v>
      </c>
      <c r="AR335" s="16">
        <v>0</v>
      </c>
      <c r="AS335" s="13">
        <v>0</v>
      </c>
      <c r="AT335" s="16">
        <v>0</v>
      </c>
      <c r="AU335" s="16">
        <v>0</v>
      </c>
      <c r="AV335" s="16">
        <v>0</v>
      </c>
      <c r="AW335" s="10">
        <f t="shared" si="799"/>
        <v>0</v>
      </c>
      <c r="AX335" s="10">
        <f t="shared" si="800"/>
        <v>0</v>
      </c>
      <c r="BA335" s="52"/>
      <c r="BB335" s="34"/>
      <c r="BC335" s="53">
        <v>2017</v>
      </c>
      <c r="BD335" s="52">
        <f t="shared" si="705"/>
        <v>0</v>
      </c>
      <c r="BE335" s="52">
        <f t="shared" si="706"/>
        <v>0</v>
      </c>
      <c r="BF335" s="52">
        <f t="shared" si="707"/>
        <v>0</v>
      </c>
      <c r="BG335" s="52">
        <f t="shared" si="708"/>
        <v>0</v>
      </c>
      <c r="BH335" s="52">
        <f t="shared" si="709"/>
        <v>0</v>
      </c>
      <c r="BI335" s="52">
        <f t="shared" si="710"/>
        <v>0</v>
      </c>
      <c r="BJ335" s="52">
        <f t="shared" si="711"/>
        <v>0</v>
      </c>
      <c r="BK335" s="52">
        <f t="shared" si="712"/>
        <v>0</v>
      </c>
      <c r="BL335" s="52">
        <f t="shared" si="713"/>
        <v>0</v>
      </c>
      <c r="BM335" s="52">
        <f t="shared" si="714"/>
        <v>0</v>
      </c>
      <c r="BN335" s="10">
        <f t="shared" si="715"/>
        <v>0</v>
      </c>
      <c r="BO335" s="10">
        <f t="shared" si="716"/>
        <v>0</v>
      </c>
    </row>
    <row r="336" ht="18.75" spans="2:67">
      <c r="B336" s="52"/>
      <c r="C336" s="34"/>
      <c r="D336" s="53">
        <v>2018</v>
      </c>
      <c r="E336" s="13">
        <v>0</v>
      </c>
      <c r="F336" s="16">
        <v>0</v>
      </c>
      <c r="G336" s="13">
        <v>0</v>
      </c>
      <c r="H336" s="16">
        <v>0</v>
      </c>
      <c r="I336" s="13">
        <v>0</v>
      </c>
      <c r="J336" s="16">
        <v>0</v>
      </c>
      <c r="K336" s="13">
        <v>0</v>
      </c>
      <c r="L336" s="16">
        <v>0</v>
      </c>
      <c r="M336" s="16">
        <v>0</v>
      </c>
      <c r="N336" s="16">
        <v>0</v>
      </c>
      <c r="O336" s="10">
        <v>0</v>
      </c>
      <c r="P336" s="10">
        <v>0</v>
      </c>
      <c r="S336" s="52"/>
      <c r="T336" s="34"/>
      <c r="U336" s="53">
        <v>2018</v>
      </c>
      <c r="V336" s="13">
        <v>0</v>
      </c>
      <c r="W336" s="16">
        <v>0</v>
      </c>
      <c r="X336" s="13">
        <v>0</v>
      </c>
      <c r="Y336" s="16">
        <v>0</v>
      </c>
      <c r="Z336" s="13">
        <v>0</v>
      </c>
      <c r="AA336" s="16">
        <v>0</v>
      </c>
      <c r="AB336" s="13">
        <v>0</v>
      </c>
      <c r="AC336" s="16">
        <v>0</v>
      </c>
      <c r="AD336" s="16">
        <v>0</v>
      </c>
      <c r="AE336" s="16">
        <v>0</v>
      </c>
      <c r="AF336" s="10">
        <f t="shared" si="797"/>
        <v>0</v>
      </c>
      <c r="AG336" s="10">
        <f t="shared" si="798"/>
        <v>0</v>
      </c>
      <c r="AJ336" s="52"/>
      <c r="AK336" s="34"/>
      <c r="AL336" s="53">
        <v>2018</v>
      </c>
      <c r="AM336" s="13">
        <v>0</v>
      </c>
      <c r="AN336" s="16">
        <v>0</v>
      </c>
      <c r="AO336" s="13">
        <v>0</v>
      </c>
      <c r="AP336" s="16">
        <v>0</v>
      </c>
      <c r="AQ336" s="13">
        <v>0</v>
      </c>
      <c r="AR336" s="16">
        <v>0</v>
      </c>
      <c r="AS336" s="13">
        <v>0</v>
      </c>
      <c r="AT336" s="16">
        <v>0</v>
      </c>
      <c r="AU336" s="16">
        <v>0</v>
      </c>
      <c r="AV336" s="16">
        <v>0</v>
      </c>
      <c r="AW336" s="10">
        <f t="shared" si="799"/>
        <v>0</v>
      </c>
      <c r="AX336" s="10">
        <f t="shared" si="800"/>
        <v>0</v>
      </c>
      <c r="BA336" s="52"/>
      <c r="BB336" s="34"/>
      <c r="BC336" s="53">
        <v>2018</v>
      </c>
      <c r="BD336" s="52">
        <f t="shared" si="705"/>
        <v>0</v>
      </c>
      <c r="BE336" s="52">
        <f t="shared" si="706"/>
        <v>0</v>
      </c>
      <c r="BF336" s="52">
        <f t="shared" si="707"/>
        <v>0</v>
      </c>
      <c r="BG336" s="52">
        <f t="shared" si="708"/>
        <v>0</v>
      </c>
      <c r="BH336" s="52">
        <f t="shared" si="709"/>
        <v>0</v>
      </c>
      <c r="BI336" s="52">
        <f t="shared" si="710"/>
        <v>0</v>
      </c>
      <c r="BJ336" s="52">
        <f t="shared" si="711"/>
        <v>0</v>
      </c>
      <c r="BK336" s="52">
        <f t="shared" si="712"/>
        <v>0</v>
      </c>
      <c r="BL336" s="52">
        <f t="shared" si="713"/>
        <v>0</v>
      </c>
      <c r="BM336" s="52">
        <f t="shared" si="714"/>
        <v>0</v>
      </c>
      <c r="BN336" s="10">
        <f t="shared" si="715"/>
        <v>0</v>
      </c>
      <c r="BO336" s="10">
        <f t="shared" si="716"/>
        <v>0</v>
      </c>
    </row>
    <row r="337" ht="18.75" spans="2:67">
      <c r="B337" s="52"/>
      <c r="C337" s="34"/>
      <c r="D337" s="53">
        <v>2019</v>
      </c>
      <c r="E337" s="13">
        <v>0</v>
      </c>
      <c r="F337" s="16">
        <v>0</v>
      </c>
      <c r="G337" s="13">
        <v>0</v>
      </c>
      <c r="H337" s="16">
        <v>0</v>
      </c>
      <c r="I337" s="13">
        <v>0</v>
      </c>
      <c r="J337" s="16">
        <v>0</v>
      </c>
      <c r="K337" s="13">
        <v>0</v>
      </c>
      <c r="L337" s="16">
        <v>0</v>
      </c>
      <c r="M337" s="16">
        <v>0</v>
      </c>
      <c r="N337" s="16">
        <v>0</v>
      </c>
      <c r="O337" s="10">
        <v>0</v>
      </c>
      <c r="P337" s="10">
        <v>0</v>
      </c>
      <c r="S337" s="52"/>
      <c r="T337" s="34"/>
      <c r="U337" s="53">
        <v>2019</v>
      </c>
      <c r="V337" s="13">
        <v>0</v>
      </c>
      <c r="W337" s="16">
        <v>0</v>
      </c>
      <c r="X337" s="13">
        <v>0</v>
      </c>
      <c r="Y337" s="16">
        <v>0</v>
      </c>
      <c r="Z337" s="13">
        <v>0</v>
      </c>
      <c r="AA337" s="16">
        <v>0</v>
      </c>
      <c r="AB337" s="13">
        <v>0</v>
      </c>
      <c r="AC337" s="16">
        <v>0</v>
      </c>
      <c r="AD337" s="16">
        <v>0</v>
      </c>
      <c r="AE337" s="16">
        <v>0</v>
      </c>
      <c r="AF337" s="10">
        <f t="shared" si="797"/>
        <v>0</v>
      </c>
      <c r="AG337" s="10">
        <f t="shared" si="798"/>
        <v>0</v>
      </c>
      <c r="AJ337" s="52"/>
      <c r="AK337" s="34"/>
      <c r="AL337" s="53">
        <v>2019</v>
      </c>
      <c r="AM337" s="13">
        <v>0</v>
      </c>
      <c r="AN337" s="16">
        <v>0</v>
      </c>
      <c r="AO337" s="13">
        <v>0</v>
      </c>
      <c r="AP337" s="16">
        <v>0</v>
      </c>
      <c r="AQ337" s="13">
        <v>0</v>
      </c>
      <c r="AR337" s="16">
        <v>0</v>
      </c>
      <c r="AS337" s="13">
        <v>0</v>
      </c>
      <c r="AT337" s="16">
        <v>0</v>
      </c>
      <c r="AU337" s="16">
        <v>0</v>
      </c>
      <c r="AV337" s="16">
        <v>0</v>
      </c>
      <c r="AW337" s="10">
        <f t="shared" si="799"/>
        <v>0</v>
      </c>
      <c r="AX337" s="10">
        <f t="shared" si="800"/>
        <v>0</v>
      </c>
      <c r="BA337" s="52"/>
      <c r="BB337" s="34"/>
      <c r="BC337" s="53">
        <v>2019</v>
      </c>
      <c r="BD337" s="52">
        <f t="shared" si="705"/>
        <v>0</v>
      </c>
      <c r="BE337" s="52">
        <f t="shared" si="706"/>
        <v>0</v>
      </c>
      <c r="BF337" s="52">
        <f t="shared" si="707"/>
        <v>0</v>
      </c>
      <c r="BG337" s="52">
        <f t="shared" si="708"/>
        <v>0</v>
      </c>
      <c r="BH337" s="52">
        <f t="shared" si="709"/>
        <v>0</v>
      </c>
      <c r="BI337" s="52">
        <f t="shared" si="710"/>
        <v>0</v>
      </c>
      <c r="BJ337" s="52">
        <f t="shared" si="711"/>
        <v>0</v>
      </c>
      <c r="BK337" s="52">
        <f t="shared" si="712"/>
        <v>0</v>
      </c>
      <c r="BL337" s="52">
        <f t="shared" si="713"/>
        <v>0</v>
      </c>
      <c r="BM337" s="52">
        <f t="shared" si="714"/>
        <v>0</v>
      </c>
      <c r="BN337" s="10">
        <f t="shared" si="715"/>
        <v>0</v>
      </c>
      <c r="BO337" s="10">
        <f t="shared" si="716"/>
        <v>0</v>
      </c>
    </row>
    <row r="338" ht="18.75" spans="2:67">
      <c r="B338" s="52"/>
      <c r="C338" s="34"/>
      <c r="D338" s="53">
        <v>2020</v>
      </c>
      <c r="E338" s="13">
        <v>0</v>
      </c>
      <c r="F338" s="16">
        <v>0</v>
      </c>
      <c r="G338" s="52">
        <v>0</v>
      </c>
      <c r="H338" s="34">
        <v>0</v>
      </c>
      <c r="I338" s="52">
        <v>0</v>
      </c>
      <c r="J338" s="34">
        <v>0</v>
      </c>
      <c r="K338" s="52">
        <v>0</v>
      </c>
      <c r="L338" s="34">
        <v>0</v>
      </c>
      <c r="M338" s="34">
        <v>0</v>
      </c>
      <c r="N338" s="34">
        <v>0</v>
      </c>
      <c r="O338" s="10">
        <v>0</v>
      </c>
      <c r="P338" s="10">
        <v>0</v>
      </c>
      <c r="S338" s="52"/>
      <c r="T338" s="34"/>
      <c r="U338" s="53">
        <v>2020</v>
      </c>
      <c r="V338" s="13">
        <v>0</v>
      </c>
      <c r="W338" s="16">
        <v>0</v>
      </c>
      <c r="X338" s="52">
        <v>0</v>
      </c>
      <c r="Y338" s="34">
        <v>0</v>
      </c>
      <c r="Z338" s="52">
        <v>0</v>
      </c>
      <c r="AA338" s="34">
        <v>0</v>
      </c>
      <c r="AB338" s="52">
        <v>0</v>
      </c>
      <c r="AC338" s="34">
        <v>0</v>
      </c>
      <c r="AD338" s="34">
        <v>0</v>
      </c>
      <c r="AE338" s="34">
        <v>0</v>
      </c>
      <c r="AF338" s="10">
        <f t="shared" si="797"/>
        <v>0</v>
      </c>
      <c r="AG338" s="10">
        <f t="shared" si="798"/>
        <v>0</v>
      </c>
      <c r="AJ338" s="52"/>
      <c r="AK338" s="34"/>
      <c r="AL338" s="53">
        <v>2020</v>
      </c>
      <c r="AM338" s="13">
        <v>0</v>
      </c>
      <c r="AN338" s="16">
        <v>0</v>
      </c>
      <c r="AO338" s="52">
        <v>0</v>
      </c>
      <c r="AP338" s="34">
        <v>0</v>
      </c>
      <c r="AQ338" s="52">
        <v>0</v>
      </c>
      <c r="AR338" s="34">
        <v>0</v>
      </c>
      <c r="AS338" s="52">
        <v>0</v>
      </c>
      <c r="AT338" s="34">
        <v>0</v>
      </c>
      <c r="AU338" s="34">
        <v>0</v>
      </c>
      <c r="AV338" s="34">
        <v>0</v>
      </c>
      <c r="AW338" s="10">
        <f t="shared" si="799"/>
        <v>0</v>
      </c>
      <c r="AX338" s="10">
        <f t="shared" si="800"/>
        <v>0</v>
      </c>
      <c r="BA338" s="52"/>
      <c r="BB338" s="34"/>
      <c r="BC338" s="53">
        <v>2020</v>
      </c>
      <c r="BD338" s="52">
        <f t="shared" si="705"/>
        <v>0</v>
      </c>
      <c r="BE338" s="52">
        <f t="shared" si="706"/>
        <v>0</v>
      </c>
      <c r="BF338" s="52">
        <f t="shared" si="707"/>
        <v>0</v>
      </c>
      <c r="BG338" s="52">
        <f t="shared" si="708"/>
        <v>0</v>
      </c>
      <c r="BH338" s="52">
        <f t="shared" si="709"/>
        <v>0</v>
      </c>
      <c r="BI338" s="52">
        <f t="shared" si="710"/>
        <v>0</v>
      </c>
      <c r="BJ338" s="52">
        <f t="shared" si="711"/>
        <v>0</v>
      </c>
      <c r="BK338" s="52">
        <f t="shared" si="712"/>
        <v>0</v>
      </c>
      <c r="BL338" s="52">
        <f t="shared" si="713"/>
        <v>0</v>
      </c>
      <c r="BM338" s="52">
        <f t="shared" si="714"/>
        <v>0</v>
      </c>
      <c r="BN338" s="10">
        <f t="shared" si="715"/>
        <v>0</v>
      </c>
      <c r="BO338" s="10">
        <f t="shared" si="716"/>
        <v>0</v>
      </c>
    </row>
    <row r="339" ht="18.75" spans="2:67">
      <c r="B339" s="52"/>
      <c r="C339" s="34"/>
      <c r="D339" s="53">
        <v>2021</v>
      </c>
      <c r="E339" s="16">
        <v>0</v>
      </c>
      <c r="F339" s="16">
        <v>0</v>
      </c>
      <c r="G339" s="13">
        <v>0</v>
      </c>
      <c r="H339" s="16">
        <v>0</v>
      </c>
      <c r="I339" s="13">
        <v>0</v>
      </c>
      <c r="J339" s="16">
        <v>0</v>
      </c>
      <c r="K339" s="13">
        <v>0</v>
      </c>
      <c r="L339" s="16">
        <v>0</v>
      </c>
      <c r="M339" s="16">
        <v>0</v>
      </c>
      <c r="N339" s="13">
        <v>0</v>
      </c>
      <c r="O339" s="10">
        <v>0</v>
      </c>
      <c r="P339" s="10">
        <v>0</v>
      </c>
      <c r="S339" s="52"/>
      <c r="T339" s="34"/>
      <c r="U339" s="53">
        <v>2021</v>
      </c>
      <c r="V339" s="16">
        <v>0</v>
      </c>
      <c r="W339" s="16">
        <v>0</v>
      </c>
      <c r="X339" s="13">
        <v>0</v>
      </c>
      <c r="Y339" s="16">
        <v>0</v>
      </c>
      <c r="Z339" s="13">
        <v>0</v>
      </c>
      <c r="AA339" s="16">
        <v>0</v>
      </c>
      <c r="AB339" s="13">
        <v>0</v>
      </c>
      <c r="AC339" s="16">
        <v>0</v>
      </c>
      <c r="AD339" s="16">
        <v>0</v>
      </c>
      <c r="AE339" s="13">
        <v>0</v>
      </c>
      <c r="AF339" s="10">
        <f t="shared" si="797"/>
        <v>0</v>
      </c>
      <c r="AG339" s="10">
        <f t="shared" si="798"/>
        <v>0</v>
      </c>
      <c r="AJ339" s="52"/>
      <c r="AK339" s="34"/>
      <c r="AL339" s="53">
        <v>2021</v>
      </c>
      <c r="AM339" s="16">
        <v>0</v>
      </c>
      <c r="AN339" s="16">
        <v>0</v>
      </c>
      <c r="AO339" s="13">
        <v>0</v>
      </c>
      <c r="AP339" s="16">
        <v>0</v>
      </c>
      <c r="AQ339" s="13">
        <v>0</v>
      </c>
      <c r="AR339" s="16">
        <v>0</v>
      </c>
      <c r="AS339" s="13">
        <v>0</v>
      </c>
      <c r="AT339" s="16">
        <v>0</v>
      </c>
      <c r="AU339" s="16">
        <v>0</v>
      </c>
      <c r="AV339" s="13">
        <v>0</v>
      </c>
      <c r="AW339" s="10">
        <f t="shared" si="799"/>
        <v>0</v>
      </c>
      <c r="AX339" s="10">
        <f t="shared" si="800"/>
        <v>0</v>
      </c>
      <c r="BA339" s="52"/>
      <c r="BB339" s="34"/>
      <c r="BC339" s="53">
        <v>2021</v>
      </c>
      <c r="BD339" s="52">
        <f t="shared" si="705"/>
        <v>0</v>
      </c>
      <c r="BE339" s="52">
        <f t="shared" si="706"/>
        <v>0</v>
      </c>
      <c r="BF339" s="52">
        <f t="shared" si="707"/>
        <v>0</v>
      </c>
      <c r="BG339" s="52">
        <f t="shared" si="708"/>
        <v>0</v>
      </c>
      <c r="BH339" s="52">
        <f t="shared" si="709"/>
        <v>0</v>
      </c>
      <c r="BI339" s="52">
        <f t="shared" si="710"/>
        <v>0</v>
      </c>
      <c r="BJ339" s="52">
        <f t="shared" si="711"/>
        <v>0</v>
      </c>
      <c r="BK339" s="52">
        <f t="shared" si="712"/>
        <v>0</v>
      </c>
      <c r="BL339" s="52">
        <f t="shared" si="713"/>
        <v>0</v>
      </c>
      <c r="BM339" s="52">
        <f t="shared" si="714"/>
        <v>0</v>
      </c>
      <c r="BN339" s="10">
        <f t="shared" si="715"/>
        <v>0</v>
      </c>
      <c r="BO339" s="10">
        <f t="shared" si="716"/>
        <v>0</v>
      </c>
    </row>
    <row r="340" ht="18.75" spans="2:67">
      <c r="B340" s="52"/>
      <c r="C340" s="34"/>
      <c r="D340" s="53">
        <v>2022</v>
      </c>
      <c r="E340" s="16">
        <v>0</v>
      </c>
      <c r="F340" s="16">
        <v>0</v>
      </c>
      <c r="G340" s="13">
        <v>0</v>
      </c>
      <c r="H340" s="16">
        <v>0</v>
      </c>
      <c r="I340" s="13">
        <v>0</v>
      </c>
      <c r="J340" s="16">
        <v>0</v>
      </c>
      <c r="K340" s="13">
        <v>0</v>
      </c>
      <c r="L340" s="16">
        <v>0</v>
      </c>
      <c r="M340" s="16">
        <v>0</v>
      </c>
      <c r="N340" s="13">
        <v>0</v>
      </c>
      <c r="O340" s="10">
        <v>0</v>
      </c>
      <c r="P340" s="10">
        <v>0</v>
      </c>
      <c r="S340" s="52"/>
      <c r="T340" s="34"/>
      <c r="U340" s="53">
        <v>2022</v>
      </c>
      <c r="V340" s="16">
        <v>0</v>
      </c>
      <c r="W340" s="16">
        <v>0</v>
      </c>
      <c r="X340" s="13">
        <v>0</v>
      </c>
      <c r="Y340" s="16">
        <v>0</v>
      </c>
      <c r="Z340" s="13">
        <v>0</v>
      </c>
      <c r="AA340" s="16">
        <v>0</v>
      </c>
      <c r="AB340" s="13">
        <v>0</v>
      </c>
      <c r="AC340" s="16">
        <v>0</v>
      </c>
      <c r="AD340" s="16">
        <v>0</v>
      </c>
      <c r="AE340" s="13">
        <v>0</v>
      </c>
      <c r="AF340" s="10">
        <f t="shared" si="797"/>
        <v>0</v>
      </c>
      <c r="AG340" s="10">
        <f t="shared" si="798"/>
        <v>0</v>
      </c>
      <c r="AJ340" s="52"/>
      <c r="AK340" s="34"/>
      <c r="AL340" s="53">
        <v>2022</v>
      </c>
      <c r="AM340" s="16"/>
      <c r="AN340" s="16"/>
      <c r="AO340" s="13">
        <v>0</v>
      </c>
      <c r="AP340" s="16">
        <v>0</v>
      </c>
      <c r="AQ340" s="13">
        <v>0</v>
      </c>
      <c r="AR340" s="16">
        <v>0</v>
      </c>
      <c r="AS340" s="13">
        <v>0</v>
      </c>
      <c r="AT340" s="16">
        <v>0</v>
      </c>
      <c r="AU340" s="16">
        <v>0</v>
      </c>
      <c r="AV340" s="13">
        <v>0</v>
      </c>
      <c r="AW340" s="10">
        <f t="shared" si="799"/>
        <v>0</v>
      </c>
      <c r="AX340" s="10">
        <f t="shared" si="800"/>
        <v>0</v>
      </c>
      <c r="BA340" s="52"/>
      <c r="BB340" s="34"/>
      <c r="BC340" s="53">
        <v>2022</v>
      </c>
      <c r="BD340" s="52">
        <f t="shared" si="705"/>
        <v>0</v>
      </c>
      <c r="BE340" s="52">
        <f t="shared" si="706"/>
        <v>0</v>
      </c>
      <c r="BF340" s="52">
        <f t="shared" si="707"/>
        <v>0</v>
      </c>
      <c r="BG340" s="52">
        <f t="shared" si="708"/>
        <v>0</v>
      </c>
      <c r="BH340" s="52">
        <f t="shared" si="709"/>
        <v>0</v>
      </c>
      <c r="BI340" s="52">
        <f t="shared" si="710"/>
        <v>0</v>
      </c>
      <c r="BJ340" s="52">
        <f t="shared" si="711"/>
        <v>0</v>
      </c>
      <c r="BK340" s="52">
        <f t="shared" si="712"/>
        <v>0</v>
      </c>
      <c r="BL340" s="52">
        <f t="shared" si="713"/>
        <v>0</v>
      </c>
      <c r="BM340" s="52">
        <f t="shared" si="714"/>
        <v>0</v>
      </c>
      <c r="BN340" s="10">
        <f t="shared" si="715"/>
        <v>0</v>
      </c>
      <c r="BO340" s="10">
        <f t="shared" si="716"/>
        <v>0</v>
      </c>
    </row>
    <row r="341" customHeight="1" spans="2:67">
      <c r="B341" s="56" t="s">
        <v>61</v>
      </c>
      <c r="C341" s="57"/>
      <c r="D341" s="58"/>
      <c r="E341" s="59">
        <v>0</v>
      </c>
      <c r="F341" s="59">
        <v>0</v>
      </c>
      <c r="G341" s="59">
        <v>0</v>
      </c>
      <c r="H341" s="59">
        <v>0</v>
      </c>
      <c r="I341" s="59">
        <v>0</v>
      </c>
      <c r="J341" s="59">
        <v>0</v>
      </c>
      <c r="K341" s="59">
        <v>0</v>
      </c>
      <c r="L341" s="59">
        <v>0</v>
      </c>
      <c r="M341" s="59">
        <v>0</v>
      </c>
      <c r="N341" s="59">
        <v>0</v>
      </c>
      <c r="O341" s="59">
        <v>0</v>
      </c>
      <c r="P341" s="59">
        <v>0</v>
      </c>
      <c r="S341" s="62" t="s">
        <v>61</v>
      </c>
      <c r="T341" s="63"/>
      <c r="U341" s="64"/>
      <c r="V341" s="59">
        <f>SUM(V334:V340)</f>
        <v>0</v>
      </c>
      <c r="W341" s="59">
        <f t="shared" ref="W341" si="801">SUM(W334:W340)</f>
        <v>0</v>
      </c>
      <c r="X341" s="59">
        <f t="shared" ref="X341" si="802">SUM(X334:X340)</f>
        <v>0</v>
      </c>
      <c r="Y341" s="59">
        <f t="shared" ref="Y341" si="803">SUM(Y334:Y340)</f>
        <v>0</v>
      </c>
      <c r="Z341" s="59">
        <f t="shared" ref="Z341" si="804">SUM(Z334:Z340)</f>
        <v>0</v>
      </c>
      <c r="AA341" s="59">
        <f t="shared" ref="AA341" si="805">SUM(AA334:AA340)</f>
        <v>0</v>
      </c>
      <c r="AB341" s="59">
        <f t="shared" ref="AB341" si="806">SUM(AB334:AB340)</f>
        <v>0</v>
      </c>
      <c r="AC341" s="59">
        <f t="shared" ref="AC341" si="807">SUM(AC334:AC340)</f>
        <v>0</v>
      </c>
      <c r="AD341" s="59">
        <f t="shared" ref="AD341" si="808">SUM(AD334:AD340)</f>
        <v>0</v>
      </c>
      <c r="AE341" s="59">
        <f t="shared" ref="AE341" si="809">SUM(AE334:AE340)</f>
        <v>0</v>
      </c>
      <c r="AF341" s="59">
        <f t="shared" ref="AF341" si="810">SUM(AF334:AF340)</f>
        <v>0</v>
      </c>
      <c r="AG341" s="59">
        <f t="shared" ref="AG341" si="811">SUM(AG334:AG340)</f>
        <v>0</v>
      </c>
      <c r="AJ341" s="62" t="s">
        <v>61</v>
      </c>
      <c r="AK341" s="63"/>
      <c r="AL341" s="64"/>
      <c r="AM341" s="59">
        <f>SUM(AM334:AM340)</f>
        <v>0</v>
      </c>
      <c r="AN341" s="59">
        <f t="shared" ref="AN341" si="812">SUM(AN334:AN340)</f>
        <v>0</v>
      </c>
      <c r="AO341" s="59">
        <f t="shared" ref="AO341" si="813">SUM(AO334:AO340)</f>
        <v>0</v>
      </c>
      <c r="AP341" s="59">
        <f t="shared" ref="AP341" si="814">SUM(AP334:AP340)</f>
        <v>0</v>
      </c>
      <c r="AQ341" s="59">
        <f t="shared" ref="AQ341" si="815">SUM(AQ334:AQ340)</f>
        <v>0</v>
      </c>
      <c r="AR341" s="59">
        <f t="shared" ref="AR341" si="816">SUM(AR334:AR340)</f>
        <v>0</v>
      </c>
      <c r="AS341" s="59">
        <f t="shared" ref="AS341" si="817">SUM(AS334:AS340)</f>
        <v>0</v>
      </c>
      <c r="AT341" s="59">
        <f t="shared" ref="AT341" si="818">SUM(AT334:AT340)</f>
        <v>0</v>
      </c>
      <c r="AU341" s="59">
        <f t="shared" ref="AU341" si="819">SUM(AU334:AU340)</f>
        <v>0</v>
      </c>
      <c r="AV341" s="59">
        <f t="shared" ref="AV341" si="820">SUM(AV334:AV340)</f>
        <v>0</v>
      </c>
      <c r="AW341" s="59">
        <f t="shared" ref="AW341" si="821">SUM(AW334:AW340)</f>
        <v>0</v>
      </c>
      <c r="AX341" s="59">
        <f t="shared" ref="AX341" si="822">SUM(AX334:AX340)</f>
        <v>0</v>
      </c>
      <c r="BA341" s="62" t="s">
        <v>61</v>
      </c>
      <c r="BB341" s="63"/>
      <c r="BC341" s="64"/>
      <c r="BD341" s="52">
        <f t="shared" si="705"/>
        <v>0</v>
      </c>
      <c r="BE341" s="52">
        <f t="shared" si="706"/>
        <v>0</v>
      </c>
      <c r="BF341" s="52">
        <f t="shared" si="707"/>
        <v>0</v>
      </c>
      <c r="BG341" s="52">
        <f t="shared" si="708"/>
        <v>0</v>
      </c>
      <c r="BH341" s="52">
        <f t="shared" si="709"/>
        <v>0</v>
      </c>
      <c r="BI341" s="52">
        <f t="shared" si="710"/>
        <v>0</v>
      </c>
      <c r="BJ341" s="52">
        <f t="shared" si="711"/>
        <v>0</v>
      </c>
      <c r="BK341" s="52">
        <f t="shared" si="712"/>
        <v>0</v>
      </c>
      <c r="BL341" s="52">
        <f t="shared" si="713"/>
        <v>0</v>
      </c>
      <c r="BM341" s="52">
        <f t="shared" si="714"/>
        <v>0</v>
      </c>
      <c r="BN341" s="10">
        <f t="shared" si="715"/>
        <v>0</v>
      </c>
      <c r="BO341" s="10">
        <f t="shared" si="716"/>
        <v>0</v>
      </c>
    </row>
    <row r="342" ht="18.75" spans="2:67">
      <c r="B342" s="10" t="s">
        <v>61</v>
      </c>
      <c r="C342" s="10"/>
      <c r="D342" s="34">
        <v>2016</v>
      </c>
      <c r="E342" s="34">
        <v>0</v>
      </c>
      <c r="F342" s="34">
        <v>0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10">
        <v>0</v>
      </c>
      <c r="P342" s="10">
        <v>0</v>
      </c>
      <c r="S342" s="10" t="s">
        <v>1024</v>
      </c>
      <c r="T342" s="10"/>
      <c r="U342" s="34">
        <v>2016</v>
      </c>
      <c r="V342" s="34">
        <f t="shared" ref="V342:AE342" si="823">V302+V310+V318+V326+V334</f>
        <v>0</v>
      </c>
      <c r="W342" s="34">
        <f t="shared" si="823"/>
        <v>0</v>
      </c>
      <c r="X342" s="34">
        <f t="shared" si="823"/>
        <v>0</v>
      </c>
      <c r="Y342" s="34">
        <f t="shared" si="823"/>
        <v>0</v>
      </c>
      <c r="Z342" s="34">
        <f t="shared" si="823"/>
        <v>0</v>
      </c>
      <c r="AA342" s="34">
        <f t="shared" si="823"/>
        <v>0</v>
      </c>
      <c r="AB342" s="34">
        <f t="shared" si="823"/>
        <v>0</v>
      </c>
      <c r="AC342" s="34">
        <f t="shared" si="823"/>
        <v>0</v>
      </c>
      <c r="AD342" s="34">
        <f t="shared" si="823"/>
        <v>0</v>
      </c>
      <c r="AE342" s="34">
        <f t="shared" si="823"/>
        <v>0</v>
      </c>
      <c r="AF342" s="10">
        <f t="shared" ref="AF342:AF347" si="824">V342+X342+Z342+AB342+AD342</f>
        <v>0</v>
      </c>
      <c r="AG342" s="10">
        <f t="shared" ref="AG342:AG347" si="825">W342+Y342+AA342+AC342+AE342</f>
        <v>0</v>
      </c>
      <c r="AJ342" s="10" t="s">
        <v>1032</v>
      </c>
      <c r="AK342" s="10"/>
      <c r="AL342" s="34">
        <v>2016</v>
      </c>
      <c r="AM342" s="34">
        <f t="shared" ref="AM342:AV342" si="826">AM302+AM310+AM318+AM326+AM334</f>
        <v>0</v>
      </c>
      <c r="AN342" s="34">
        <f t="shared" si="826"/>
        <v>0</v>
      </c>
      <c r="AO342" s="34">
        <f t="shared" si="826"/>
        <v>0</v>
      </c>
      <c r="AP342" s="34">
        <f t="shared" si="826"/>
        <v>0</v>
      </c>
      <c r="AQ342" s="34">
        <f t="shared" si="826"/>
        <v>0</v>
      </c>
      <c r="AR342" s="34">
        <f t="shared" si="826"/>
        <v>0</v>
      </c>
      <c r="AS342" s="34">
        <f t="shared" si="826"/>
        <v>0</v>
      </c>
      <c r="AT342" s="34">
        <f t="shared" si="826"/>
        <v>0</v>
      </c>
      <c r="AU342" s="34">
        <f t="shared" si="826"/>
        <v>0</v>
      </c>
      <c r="AV342" s="34">
        <f t="shared" si="826"/>
        <v>0</v>
      </c>
      <c r="AW342" s="10">
        <f t="shared" ref="AW342:AW347" si="827">AM342+AO342+AQ342+AS342+AU342</f>
        <v>0</v>
      </c>
      <c r="AX342" s="10">
        <f t="shared" ref="AX342:AX347" si="828">AN342+AP342+AR342+AT342+AV342</f>
        <v>0</v>
      </c>
      <c r="BA342" s="10" t="s">
        <v>1032</v>
      </c>
      <c r="BB342" s="10"/>
      <c r="BC342" s="34">
        <v>2016</v>
      </c>
      <c r="BD342" s="52">
        <f t="shared" si="705"/>
        <v>0</v>
      </c>
      <c r="BE342" s="52">
        <f t="shared" si="706"/>
        <v>0</v>
      </c>
      <c r="BF342" s="52">
        <f t="shared" si="707"/>
        <v>0</v>
      </c>
      <c r="BG342" s="52">
        <f t="shared" si="708"/>
        <v>0</v>
      </c>
      <c r="BH342" s="52">
        <f t="shared" si="709"/>
        <v>0</v>
      </c>
      <c r="BI342" s="52">
        <f t="shared" si="710"/>
        <v>0</v>
      </c>
      <c r="BJ342" s="52">
        <f t="shared" si="711"/>
        <v>0</v>
      </c>
      <c r="BK342" s="52">
        <f t="shared" si="712"/>
        <v>0</v>
      </c>
      <c r="BL342" s="52">
        <f t="shared" si="713"/>
        <v>0</v>
      </c>
      <c r="BM342" s="52">
        <f t="shared" si="714"/>
        <v>0</v>
      </c>
      <c r="BN342" s="10">
        <f t="shared" si="715"/>
        <v>0</v>
      </c>
      <c r="BO342" s="10">
        <f t="shared" si="716"/>
        <v>0</v>
      </c>
    </row>
    <row r="343" ht="18.75" spans="2:67">
      <c r="B343" s="10"/>
      <c r="C343" s="10"/>
      <c r="D343" s="34">
        <v>2017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10">
        <v>0</v>
      </c>
      <c r="P343" s="10">
        <v>0</v>
      </c>
      <c r="S343" s="10"/>
      <c r="T343" s="10"/>
      <c r="U343" s="34">
        <v>2017</v>
      </c>
      <c r="V343" s="34">
        <f t="shared" ref="V343:AE343" si="829">V303+V311+V319+V327+V335</f>
        <v>0</v>
      </c>
      <c r="W343" s="34">
        <f t="shared" si="829"/>
        <v>0</v>
      </c>
      <c r="X343" s="34">
        <f t="shared" si="829"/>
        <v>0</v>
      </c>
      <c r="Y343" s="34">
        <f t="shared" si="829"/>
        <v>0</v>
      </c>
      <c r="Z343" s="34">
        <f t="shared" si="829"/>
        <v>0</v>
      </c>
      <c r="AA343" s="34">
        <f t="shared" si="829"/>
        <v>0</v>
      </c>
      <c r="AB343" s="34">
        <f t="shared" si="829"/>
        <v>0</v>
      </c>
      <c r="AC343" s="34">
        <f t="shared" si="829"/>
        <v>0</v>
      </c>
      <c r="AD343" s="34">
        <f t="shared" si="829"/>
        <v>0</v>
      </c>
      <c r="AE343" s="34">
        <f t="shared" si="829"/>
        <v>0</v>
      </c>
      <c r="AF343" s="10">
        <f t="shared" si="824"/>
        <v>0</v>
      </c>
      <c r="AG343" s="10">
        <f t="shared" si="825"/>
        <v>0</v>
      </c>
      <c r="AJ343" s="10"/>
      <c r="AK343" s="10"/>
      <c r="AL343" s="34">
        <v>2017</v>
      </c>
      <c r="AM343" s="34">
        <f t="shared" ref="AM343:AV343" si="830">AM303+AM311+AM319+AM327+AM335</f>
        <v>0</v>
      </c>
      <c r="AN343" s="34">
        <f t="shared" si="830"/>
        <v>0</v>
      </c>
      <c r="AO343" s="34">
        <f t="shared" si="830"/>
        <v>0</v>
      </c>
      <c r="AP343" s="34">
        <f t="shared" si="830"/>
        <v>0</v>
      </c>
      <c r="AQ343" s="34">
        <f t="shared" si="830"/>
        <v>0</v>
      </c>
      <c r="AR343" s="34">
        <f t="shared" si="830"/>
        <v>0</v>
      </c>
      <c r="AS343" s="34">
        <f t="shared" si="830"/>
        <v>0</v>
      </c>
      <c r="AT343" s="34">
        <f t="shared" si="830"/>
        <v>0</v>
      </c>
      <c r="AU343" s="34">
        <f t="shared" si="830"/>
        <v>0</v>
      </c>
      <c r="AV343" s="34">
        <f t="shared" si="830"/>
        <v>0</v>
      </c>
      <c r="AW343" s="10">
        <f t="shared" si="827"/>
        <v>0</v>
      </c>
      <c r="AX343" s="10">
        <f t="shared" si="828"/>
        <v>0</v>
      </c>
      <c r="BA343" s="10"/>
      <c r="BB343" s="10"/>
      <c r="BC343" s="34">
        <v>2017</v>
      </c>
      <c r="BD343" s="52">
        <f t="shared" si="705"/>
        <v>0</v>
      </c>
      <c r="BE343" s="52">
        <f t="shared" si="706"/>
        <v>0</v>
      </c>
      <c r="BF343" s="52">
        <f t="shared" si="707"/>
        <v>0</v>
      </c>
      <c r="BG343" s="52">
        <f t="shared" si="708"/>
        <v>0</v>
      </c>
      <c r="BH343" s="52">
        <f t="shared" si="709"/>
        <v>0</v>
      </c>
      <c r="BI343" s="52">
        <f t="shared" si="710"/>
        <v>0</v>
      </c>
      <c r="BJ343" s="52">
        <f t="shared" si="711"/>
        <v>0</v>
      </c>
      <c r="BK343" s="52">
        <f t="shared" si="712"/>
        <v>0</v>
      </c>
      <c r="BL343" s="52">
        <f t="shared" si="713"/>
        <v>0</v>
      </c>
      <c r="BM343" s="52">
        <f t="shared" si="714"/>
        <v>0</v>
      </c>
      <c r="BN343" s="10">
        <f t="shared" si="715"/>
        <v>0</v>
      </c>
      <c r="BO343" s="10">
        <f t="shared" si="716"/>
        <v>0</v>
      </c>
    </row>
    <row r="344" ht="18.75" spans="2:67">
      <c r="B344" s="10"/>
      <c r="C344" s="10"/>
      <c r="D344" s="34">
        <v>2018</v>
      </c>
      <c r="E344" s="34">
        <v>0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  <c r="O344" s="10">
        <v>0</v>
      </c>
      <c r="P344" s="10">
        <v>0</v>
      </c>
      <c r="S344" s="10"/>
      <c r="T344" s="10"/>
      <c r="U344" s="34">
        <v>2018</v>
      </c>
      <c r="V344" s="34">
        <f t="shared" ref="V344:AE344" si="831">V304+V312+V320+V328+V336</f>
        <v>0</v>
      </c>
      <c r="W344" s="34">
        <f t="shared" si="831"/>
        <v>0</v>
      </c>
      <c r="X344" s="34">
        <f t="shared" si="831"/>
        <v>0</v>
      </c>
      <c r="Y344" s="34">
        <f t="shared" si="831"/>
        <v>0</v>
      </c>
      <c r="Z344" s="34">
        <f t="shared" si="831"/>
        <v>0</v>
      </c>
      <c r="AA344" s="34">
        <f t="shared" si="831"/>
        <v>0</v>
      </c>
      <c r="AB344" s="34">
        <f t="shared" si="831"/>
        <v>0</v>
      </c>
      <c r="AC344" s="34">
        <f t="shared" si="831"/>
        <v>0</v>
      </c>
      <c r="AD344" s="34">
        <f t="shared" si="831"/>
        <v>0</v>
      </c>
      <c r="AE344" s="34">
        <f t="shared" si="831"/>
        <v>0</v>
      </c>
      <c r="AF344" s="10">
        <f t="shared" si="824"/>
        <v>0</v>
      </c>
      <c r="AG344" s="10">
        <f t="shared" si="825"/>
        <v>0</v>
      </c>
      <c r="AJ344" s="10"/>
      <c r="AK344" s="10"/>
      <c r="AL344" s="34">
        <v>2018</v>
      </c>
      <c r="AM344" s="34">
        <f t="shared" ref="AM344:AV344" si="832">AM304+AM312+AM320+AM328+AM336</f>
        <v>0</v>
      </c>
      <c r="AN344" s="34">
        <f t="shared" si="832"/>
        <v>0</v>
      </c>
      <c r="AO344" s="34">
        <f t="shared" si="832"/>
        <v>0</v>
      </c>
      <c r="AP344" s="34">
        <f t="shared" si="832"/>
        <v>0</v>
      </c>
      <c r="AQ344" s="34">
        <f t="shared" si="832"/>
        <v>0</v>
      </c>
      <c r="AR344" s="34">
        <f t="shared" si="832"/>
        <v>0</v>
      </c>
      <c r="AS344" s="34">
        <f t="shared" si="832"/>
        <v>0</v>
      </c>
      <c r="AT344" s="34">
        <f t="shared" si="832"/>
        <v>0</v>
      </c>
      <c r="AU344" s="34">
        <f t="shared" si="832"/>
        <v>0</v>
      </c>
      <c r="AV344" s="34">
        <f t="shared" si="832"/>
        <v>0</v>
      </c>
      <c r="AW344" s="10">
        <f t="shared" si="827"/>
        <v>0</v>
      </c>
      <c r="AX344" s="10">
        <f t="shared" si="828"/>
        <v>0</v>
      </c>
      <c r="BA344" s="10"/>
      <c r="BB344" s="10"/>
      <c r="BC344" s="34">
        <v>2018</v>
      </c>
      <c r="BD344" s="52">
        <f t="shared" si="705"/>
        <v>0</v>
      </c>
      <c r="BE344" s="52">
        <f t="shared" si="706"/>
        <v>0</v>
      </c>
      <c r="BF344" s="52">
        <f t="shared" si="707"/>
        <v>0</v>
      </c>
      <c r="BG344" s="52">
        <f t="shared" si="708"/>
        <v>0</v>
      </c>
      <c r="BH344" s="52">
        <f t="shared" si="709"/>
        <v>0</v>
      </c>
      <c r="BI344" s="52">
        <f t="shared" si="710"/>
        <v>0</v>
      </c>
      <c r="BJ344" s="52">
        <f t="shared" si="711"/>
        <v>0</v>
      </c>
      <c r="BK344" s="52">
        <f t="shared" si="712"/>
        <v>0</v>
      </c>
      <c r="BL344" s="52">
        <f t="shared" si="713"/>
        <v>0</v>
      </c>
      <c r="BM344" s="52">
        <f t="shared" si="714"/>
        <v>0</v>
      </c>
      <c r="BN344" s="10">
        <f t="shared" si="715"/>
        <v>0</v>
      </c>
      <c r="BO344" s="10">
        <f t="shared" si="716"/>
        <v>0</v>
      </c>
    </row>
    <row r="345" ht="18.75" spans="2:67">
      <c r="B345" s="10"/>
      <c r="C345" s="10"/>
      <c r="D345" s="34">
        <v>2019</v>
      </c>
      <c r="E345" s="34">
        <v>0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  <c r="O345" s="10">
        <v>0</v>
      </c>
      <c r="P345" s="10">
        <v>0</v>
      </c>
      <c r="S345" s="10"/>
      <c r="T345" s="10"/>
      <c r="U345" s="34">
        <v>2019</v>
      </c>
      <c r="V345" s="34">
        <f t="shared" ref="V345:AE345" si="833">V305+V313+V321+V329+V337</f>
        <v>0</v>
      </c>
      <c r="W345" s="34">
        <f t="shared" si="833"/>
        <v>0</v>
      </c>
      <c r="X345" s="34">
        <f t="shared" si="833"/>
        <v>0</v>
      </c>
      <c r="Y345" s="34">
        <f t="shared" si="833"/>
        <v>0</v>
      </c>
      <c r="Z345" s="34">
        <f t="shared" si="833"/>
        <v>0</v>
      </c>
      <c r="AA345" s="34">
        <f t="shared" si="833"/>
        <v>0</v>
      </c>
      <c r="AB345" s="34">
        <f t="shared" si="833"/>
        <v>0</v>
      </c>
      <c r="AC345" s="34">
        <f t="shared" si="833"/>
        <v>0</v>
      </c>
      <c r="AD345" s="34">
        <f t="shared" si="833"/>
        <v>0</v>
      </c>
      <c r="AE345" s="34">
        <f t="shared" si="833"/>
        <v>0</v>
      </c>
      <c r="AF345" s="10">
        <f t="shared" si="824"/>
        <v>0</v>
      </c>
      <c r="AG345" s="10">
        <f t="shared" si="825"/>
        <v>0</v>
      </c>
      <c r="AJ345" s="10"/>
      <c r="AK345" s="10"/>
      <c r="AL345" s="34">
        <v>2019</v>
      </c>
      <c r="AM345" s="34">
        <f t="shared" ref="AM345:AV345" si="834">AM305+AM313+AM321+AM329+AM337</f>
        <v>0</v>
      </c>
      <c r="AN345" s="34">
        <f t="shared" si="834"/>
        <v>0</v>
      </c>
      <c r="AO345" s="34">
        <f t="shared" si="834"/>
        <v>0</v>
      </c>
      <c r="AP345" s="34">
        <f t="shared" si="834"/>
        <v>0</v>
      </c>
      <c r="AQ345" s="34">
        <f t="shared" si="834"/>
        <v>0</v>
      </c>
      <c r="AR345" s="34">
        <f t="shared" si="834"/>
        <v>0</v>
      </c>
      <c r="AS345" s="34">
        <f t="shared" si="834"/>
        <v>0</v>
      </c>
      <c r="AT345" s="34">
        <f t="shared" si="834"/>
        <v>0</v>
      </c>
      <c r="AU345" s="34">
        <f t="shared" si="834"/>
        <v>0</v>
      </c>
      <c r="AV345" s="34">
        <f t="shared" si="834"/>
        <v>0</v>
      </c>
      <c r="AW345" s="10">
        <f t="shared" si="827"/>
        <v>0</v>
      </c>
      <c r="AX345" s="10">
        <f t="shared" si="828"/>
        <v>0</v>
      </c>
      <c r="BA345" s="10"/>
      <c r="BB345" s="10"/>
      <c r="BC345" s="34">
        <v>2019</v>
      </c>
      <c r="BD345" s="52">
        <f t="shared" si="705"/>
        <v>0</v>
      </c>
      <c r="BE345" s="52">
        <f t="shared" si="706"/>
        <v>0</v>
      </c>
      <c r="BF345" s="52">
        <f t="shared" si="707"/>
        <v>0</v>
      </c>
      <c r="BG345" s="52">
        <f t="shared" si="708"/>
        <v>0</v>
      </c>
      <c r="BH345" s="52">
        <f t="shared" si="709"/>
        <v>0</v>
      </c>
      <c r="BI345" s="52">
        <f t="shared" si="710"/>
        <v>0</v>
      </c>
      <c r="BJ345" s="52">
        <f t="shared" si="711"/>
        <v>0</v>
      </c>
      <c r="BK345" s="52">
        <f t="shared" si="712"/>
        <v>0</v>
      </c>
      <c r="BL345" s="52">
        <f t="shared" si="713"/>
        <v>0</v>
      </c>
      <c r="BM345" s="52">
        <f t="shared" si="714"/>
        <v>0</v>
      </c>
      <c r="BN345" s="10">
        <f t="shared" si="715"/>
        <v>0</v>
      </c>
      <c r="BO345" s="10">
        <f t="shared" si="716"/>
        <v>0</v>
      </c>
    </row>
    <row r="346" ht="18.75" spans="2:67">
      <c r="B346" s="10"/>
      <c r="C346" s="10"/>
      <c r="D346" s="34">
        <v>2020</v>
      </c>
      <c r="E346" s="34">
        <v>0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  <c r="O346" s="10">
        <v>0</v>
      </c>
      <c r="P346" s="10">
        <v>0</v>
      </c>
      <c r="S346" s="10"/>
      <c r="T346" s="10"/>
      <c r="U346" s="34">
        <v>2020</v>
      </c>
      <c r="V346" s="34">
        <f t="shared" ref="V346:AE346" si="835">V306+V314+V322+V330+V338</f>
        <v>0</v>
      </c>
      <c r="W346" s="34">
        <f t="shared" si="835"/>
        <v>0</v>
      </c>
      <c r="X346" s="34">
        <f t="shared" si="835"/>
        <v>0</v>
      </c>
      <c r="Y346" s="34">
        <f t="shared" si="835"/>
        <v>0</v>
      </c>
      <c r="Z346" s="34">
        <f t="shared" si="835"/>
        <v>0</v>
      </c>
      <c r="AA346" s="34">
        <f t="shared" si="835"/>
        <v>0</v>
      </c>
      <c r="AB346" s="34">
        <f t="shared" si="835"/>
        <v>0</v>
      </c>
      <c r="AC346" s="34">
        <f t="shared" si="835"/>
        <v>0</v>
      </c>
      <c r="AD346" s="34">
        <f t="shared" si="835"/>
        <v>0</v>
      </c>
      <c r="AE346" s="34">
        <f t="shared" si="835"/>
        <v>0</v>
      </c>
      <c r="AF346" s="10">
        <f t="shared" si="824"/>
        <v>0</v>
      </c>
      <c r="AG346" s="10">
        <f t="shared" si="825"/>
        <v>0</v>
      </c>
      <c r="AJ346" s="10"/>
      <c r="AK346" s="10"/>
      <c r="AL346" s="34">
        <v>2020</v>
      </c>
      <c r="AM346" s="34">
        <f t="shared" ref="AM346:AV346" si="836">AM306+AM314+AM322+AM330+AM338</f>
        <v>0</v>
      </c>
      <c r="AN346" s="34">
        <f t="shared" si="836"/>
        <v>0</v>
      </c>
      <c r="AO346" s="34">
        <f t="shared" si="836"/>
        <v>0</v>
      </c>
      <c r="AP346" s="34">
        <f t="shared" si="836"/>
        <v>0</v>
      </c>
      <c r="AQ346" s="34">
        <f t="shared" si="836"/>
        <v>0</v>
      </c>
      <c r="AR346" s="34">
        <f t="shared" si="836"/>
        <v>0</v>
      </c>
      <c r="AS346" s="34">
        <f t="shared" si="836"/>
        <v>0</v>
      </c>
      <c r="AT346" s="34">
        <f t="shared" si="836"/>
        <v>0</v>
      </c>
      <c r="AU346" s="34">
        <f t="shared" si="836"/>
        <v>0</v>
      </c>
      <c r="AV346" s="34">
        <f t="shared" si="836"/>
        <v>0</v>
      </c>
      <c r="AW346" s="10">
        <f t="shared" si="827"/>
        <v>0</v>
      </c>
      <c r="AX346" s="10">
        <f t="shared" si="828"/>
        <v>0</v>
      </c>
      <c r="BA346" s="10"/>
      <c r="BB346" s="10"/>
      <c r="BC346" s="34">
        <v>2020</v>
      </c>
      <c r="BD346" s="52">
        <f t="shared" si="705"/>
        <v>0</v>
      </c>
      <c r="BE346" s="52">
        <f t="shared" si="706"/>
        <v>0</v>
      </c>
      <c r="BF346" s="52">
        <f t="shared" si="707"/>
        <v>0</v>
      </c>
      <c r="BG346" s="52">
        <f t="shared" si="708"/>
        <v>0</v>
      </c>
      <c r="BH346" s="52">
        <f t="shared" si="709"/>
        <v>0</v>
      </c>
      <c r="BI346" s="52">
        <f t="shared" si="710"/>
        <v>0</v>
      </c>
      <c r="BJ346" s="52">
        <f t="shared" si="711"/>
        <v>0</v>
      </c>
      <c r="BK346" s="52">
        <f t="shared" si="712"/>
        <v>0</v>
      </c>
      <c r="BL346" s="52">
        <f t="shared" si="713"/>
        <v>0</v>
      </c>
      <c r="BM346" s="52">
        <f t="shared" si="714"/>
        <v>0</v>
      </c>
      <c r="BN346" s="10">
        <f t="shared" si="715"/>
        <v>0</v>
      </c>
      <c r="BO346" s="10">
        <f t="shared" si="716"/>
        <v>0</v>
      </c>
    </row>
    <row r="347" ht="18.75" spans="2:67">
      <c r="B347" s="10"/>
      <c r="C347" s="10"/>
      <c r="D347" s="34">
        <v>2021</v>
      </c>
      <c r="E347" s="34">
        <v>0</v>
      </c>
      <c r="F347" s="34">
        <v>0</v>
      </c>
      <c r="G347" s="34">
        <v>0</v>
      </c>
      <c r="H347" s="34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  <c r="O347" s="10">
        <v>0</v>
      </c>
      <c r="P347" s="10">
        <v>0</v>
      </c>
      <c r="S347" s="10"/>
      <c r="T347" s="10"/>
      <c r="U347" s="34">
        <v>2021</v>
      </c>
      <c r="V347" s="34">
        <f t="shared" ref="V347:AE347" si="837">V307+V315+V323+V331+V339</f>
        <v>0</v>
      </c>
      <c r="W347" s="34">
        <f t="shared" si="837"/>
        <v>0</v>
      </c>
      <c r="X347" s="34">
        <f t="shared" si="837"/>
        <v>0</v>
      </c>
      <c r="Y347" s="34">
        <f t="shared" si="837"/>
        <v>0</v>
      </c>
      <c r="Z347" s="34">
        <f t="shared" si="837"/>
        <v>0</v>
      </c>
      <c r="AA347" s="34">
        <f t="shared" si="837"/>
        <v>0</v>
      </c>
      <c r="AB347" s="34">
        <f t="shared" si="837"/>
        <v>0</v>
      </c>
      <c r="AC347" s="34">
        <f t="shared" si="837"/>
        <v>0</v>
      </c>
      <c r="AD347" s="34">
        <f t="shared" si="837"/>
        <v>0</v>
      </c>
      <c r="AE347" s="34">
        <f t="shared" si="837"/>
        <v>0</v>
      </c>
      <c r="AF347" s="10">
        <f t="shared" si="824"/>
        <v>0</v>
      </c>
      <c r="AG347" s="10">
        <f t="shared" si="825"/>
        <v>0</v>
      </c>
      <c r="AJ347" s="10"/>
      <c r="AK347" s="10"/>
      <c r="AL347" s="34">
        <v>2021</v>
      </c>
      <c r="AM347" s="34">
        <f t="shared" ref="AM347:AV347" si="838">AM307+AM315+AM323+AM331+AM339</f>
        <v>0</v>
      </c>
      <c r="AN347" s="34">
        <f t="shared" si="838"/>
        <v>0</v>
      </c>
      <c r="AO347" s="34">
        <f t="shared" si="838"/>
        <v>0</v>
      </c>
      <c r="AP347" s="34">
        <f t="shared" si="838"/>
        <v>0</v>
      </c>
      <c r="AQ347" s="34">
        <f t="shared" si="838"/>
        <v>0</v>
      </c>
      <c r="AR347" s="34">
        <f t="shared" si="838"/>
        <v>0</v>
      </c>
      <c r="AS347" s="34">
        <f t="shared" si="838"/>
        <v>0</v>
      </c>
      <c r="AT347" s="34">
        <f t="shared" si="838"/>
        <v>0</v>
      </c>
      <c r="AU347" s="34">
        <f t="shared" si="838"/>
        <v>0</v>
      </c>
      <c r="AV347" s="34">
        <f t="shared" si="838"/>
        <v>0</v>
      </c>
      <c r="AW347" s="10">
        <f t="shared" si="827"/>
        <v>0</v>
      </c>
      <c r="AX347" s="10">
        <f t="shared" si="828"/>
        <v>0</v>
      </c>
      <c r="BA347" s="10"/>
      <c r="BB347" s="10"/>
      <c r="BC347" s="34">
        <v>2021</v>
      </c>
      <c r="BD347" s="52">
        <f t="shared" si="705"/>
        <v>0</v>
      </c>
      <c r="BE347" s="52">
        <f t="shared" si="706"/>
        <v>0</v>
      </c>
      <c r="BF347" s="52">
        <f t="shared" si="707"/>
        <v>0</v>
      </c>
      <c r="BG347" s="52">
        <f t="shared" si="708"/>
        <v>0</v>
      </c>
      <c r="BH347" s="52">
        <f t="shared" si="709"/>
        <v>0</v>
      </c>
      <c r="BI347" s="52">
        <f t="shared" si="710"/>
        <v>0</v>
      </c>
      <c r="BJ347" s="52">
        <f t="shared" si="711"/>
        <v>0</v>
      </c>
      <c r="BK347" s="52">
        <f t="shared" si="712"/>
        <v>0</v>
      </c>
      <c r="BL347" s="52">
        <f t="shared" si="713"/>
        <v>0</v>
      </c>
      <c r="BM347" s="52">
        <f t="shared" si="714"/>
        <v>0</v>
      </c>
      <c r="BN347" s="10">
        <f t="shared" si="715"/>
        <v>0</v>
      </c>
      <c r="BO347" s="10">
        <f t="shared" si="716"/>
        <v>0</v>
      </c>
    </row>
    <row r="348" ht="18.75" spans="2:67">
      <c r="B348" s="10"/>
      <c r="C348" s="10"/>
      <c r="D348" s="34">
        <v>2022</v>
      </c>
      <c r="E348" s="34">
        <v>0</v>
      </c>
      <c r="F348" s="34">
        <v>0</v>
      </c>
      <c r="G348" s="34">
        <v>0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  <c r="O348" s="34">
        <v>0</v>
      </c>
      <c r="P348" s="34">
        <v>0</v>
      </c>
      <c r="S348" s="10"/>
      <c r="T348" s="10"/>
      <c r="U348" s="34">
        <v>2022</v>
      </c>
      <c r="V348" s="34">
        <f t="shared" ref="V348:AG348" si="839">V308+V316+V324+V332+V340</f>
        <v>0</v>
      </c>
      <c r="W348" s="34">
        <f t="shared" si="839"/>
        <v>0</v>
      </c>
      <c r="X348" s="34">
        <f t="shared" si="839"/>
        <v>0</v>
      </c>
      <c r="Y348" s="34">
        <f t="shared" si="839"/>
        <v>0</v>
      </c>
      <c r="Z348" s="34">
        <f t="shared" si="839"/>
        <v>0</v>
      </c>
      <c r="AA348" s="34">
        <f t="shared" si="839"/>
        <v>0</v>
      </c>
      <c r="AB348" s="34">
        <f t="shared" si="839"/>
        <v>0</v>
      </c>
      <c r="AC348" s="34">
        <f t="shared" si="839"/>
        <v>0</v>
      </c>
      <c r="AD348" s="34">
        <f t="shared" si="839"/>
        <v>0</v>
      </c>
      <c r="AE348" s="34">
        <f t="shared" si="839"/>
        <v>0</v>
      </c>
      <c r="AF348" s="34">
        <f t="shared" si="839"/>
        <v>0</v>
      </c>
      <c r="AG348" s="34">
        <f t="shared" si="839"/>
        <v>0</v>
      </c>
      <c r="AJ348" s="10"/>
      <c r="AK348" s="10"/>
      <c r="AL348" s="34">
        <v>2022</v>
      </c>
      <c r="AM348" s="34">
        <f t="shared" ref="AM348:AX348" si="840">AM308+AM316+AM324+AM332+AM340</f>
        <v>0</v>
      </c>
      <c r="AN348" s="34">
        <f t="shared" si="840"/>
        <v>0</v>
      </c>
      <c r="AO348" s="34">
        <f t="shared" si="840"/>
        <v>0</v>
      </c>
      <c r="AP348" s="34">
        <f t="shared" si="840"/>
        <v>0</v>
      </c>
      <c r="AQ348" s="34">
        <f t="shared" si="840"/>
        <v>0</v>
      </c>
      <c r="AR348" s="34">
        <f t="shared" si="840"/>
        <v>0</v>
      </c>
      <c r="AS348" s="34">
        <f t="shared" si="840"/>
        <v>0</v>
      </c>
      <c r="AT348" s="34">
        <f t="shared" si="840"/>
        <v>0</v>
      </c>
      <c r="AU348" s="34">
        <f t="shared" si="840"/>
        <v>0</v>
      </c>
      <c r="AV348" s="34">
        <f t="shared" si="840"/>
        <v>0</v>
      </c>
      <c r="AW348" s="34">
        <f t="shared" si="840"/>
        <v>0</v>
      </c>
      <c r="AX348" s="34">
        <f t="shared" si="840"/>
        <v>0</v>
      </c>
      <c r="BA348" s="10"/>
      <c r="BB348" s="10"/>
      <c r="BC348" s="34">
        <v>2022</v>
      </c>
      <c r="BD348" s="52">
        <f t="shared" si="705"/>
        <v>0</v>
      </c>
      <c r="BE348" s="52">
        <f t="shared" si="706"/>
        <v>0</v>
      </c>
      <c r="BF348" s="52">
        <f t="shared" si="707"/>
        <v>0</v>
      </c>
      <c r="BG348" s="52">
        <f t="shared" si="708"/>
        <v>0</v>
      </c>
      <c r="BH348" s="52">
        <f t="shared" si="709"/>
        <v>0</v>
      </c>
      <c r="BI348" s="52">
        <f t="shared" si="710"/>
        <v>0</v>
      </c>
      <c r="BJ348" s="52">
        <f t="shared" si="711"/>
        <v>0</v>
      </c>
      <c r="BK348" s="52">
        <f t="shared" si="712"/>
        <v>0</v>
      </c>
      <c r="BL348" s="52">
        <f t="shared" si="713"/>
        <v>0</v>
      </c>
      <c r="BM348" s="52">
        <f t="shared" si="714"/>
        <v>0</v>
      </c>
      <c r="BN348" s="10">
        <f t="shared" si="715"/>
        <v>0</v>
      </c>
      <c r="BO348" s="10">
        <f t="shared" si="716"/>
        <v>0</v>
      </c>
    </row>
    <row r="349" customHeight="1" spans="2:69">
      <c r="B349" s="56" t="s">
        <v>61</v>
      </c>
      <c r="C349" s="57"/>
      <c r="D349" s="58"/>
      <c r="E349" s="61">
        <v>0</v>
      </c>
      <c r="F349" s="61">
        <v>0</v>
      </c>
      <c r="G349" s="61">
        <v>0</v>
      </c>
      <c r="H349" s="61">
        <v>0</v>
      </c>
      <c r="I349" s="61">
        <v>0</v>
      </c>
      <c r="J349" s="61">
        <v>0</v>
      </c>
      <c r="K349" s="61">
        <v>0</v>
      </c>
      <c r="L349" s="61">
        <v>0</v>
      </c>
      <c r="M349" s="61">
        <v>0</v>
      </c>
      <c r="N349" s="61">
        <v>0</v>
      </c>
      <c r="O349" s="61">
        <v>0</v>
      </c>
      <c r="P349" s="61">
        <v>0</v>
      </c>
      <c r="S349" s="62" t="s">
        <v>61</v>
      </c>
      <c r="T349" s="63"/>
      <c r="U349" s="64"/>
      <c r="V349" s="61">
        <f>SUM(V342:V348)</f>
        <v>0</v>
      </c>
      <c r="W349" s="61">
        <f t="shared" ref="W349" si="841">SUM(W342:W348)</f>
        <v>0</v>
      </c>
      <c r="X349" s="61">
        <f t="shared" ref="X349" si="842">SUM(X342:X348)</f>
        <v>0</v>
      </c>
      <c r="Y349" s="61">
        <f t="shared" ref="Y349" si="843">SUM(Y342:Y348)</f>
        <v>0</v>
      </c>
      <c r="Z349" s="61">
        <f t="shared" ref="Z349" si="844">SUM(Z342:Z348)</f>
        <v>0</v>
      </c>
      <c r="AA349" s="61">
        <f t="shared" ref="AA349" si="845">SUM(AA342:AA348)</f>
        <v>0</v>
      </c>
      <c r="AB349" s="61">
        <f t="shared" ref="AB349" si="846">SUM(AB342:AB348)</f>
        <v>0</v>
      </c>
      <c r="AC349" s="61">
        <f t="shared" ref="AC349" si="847">SUM(AC342:AC348)</f>
        <v>0</v>
      </c>
      <c r="AD349" s="61">
        <f t="shared" ref="AD349" si="848">SUM(AD342:AD348)</f>
        <v>0</v>
      </c>
      <c r="AE349" s="61">
        <f t="shared" ref="AE349" si="849">SUM(AE342:AE348)</f>
        <v>0</v>
      </c>
      <c r="AF349" s="61">
        <f t="shared" ref="AF349" si="850">SUM(AF342:AF348)</f>
        <v>0</v>
      </c>
      <c r="AG349" s="61">
        <f t="shared" ref="AG349" si="851">SUM(AG342:AG348)</f>
        <v>0</v>
      </c>
      <c r="AJ349" s="62" t="s">
        <v>61</v>
      </c>
      <c r="AK349" s="63"/>
      <c r="AL349" s="64"/>
      <c r="AM349" s="61">
        <f>SUM(AM342:AM348)</f>
        <v>0</v>
      </c>
      <c r="AN349" s="61">
        <f t="shared" ref="AN349" si="852">SUM(AN342:AN348)</f>
        <v>0</v>
      </c>
      <c r="AO349" s="61">
        <f t="shared" ref="AO349" si="853">SUM(AO342:AO348)</f>
        <v>0</v>
      </c>
      <c r="AP349" s="61">
        <f t="shared" ref="AP349" si="854">SUM(AP342:AP348)</f>
        <v>0</v>
      </c>
      <c r="AQ349" s="61">
        <f t="shared" ref="AQ349" si="855">SUM(AQ342:AQ348)</f>
        <v>0</v>
      </c>
      <c r="AR349" s="61">
        <f t="shared" ref="AR349" si="856">SUM(AR342:AR348)</f>
        <v>0</v>
      </c>
      <c r="AS349" s="61">
        <f t="shared" ref="AS349" si="857">SUM(AS342:AS348)</f>
        <v>0</v>
      </c>
      <c r="AT349" s="61">
        <f t="shared" ref="AT349" si="858">SUM(AT342:AT348)</f>
        <v>0</v>
      </c>
      <c r="AU349" s="61">
        <f t="shared" ref="AU349" si="859">SUM(AU342:AU348)</f>
        <v>0</v>
      </c>
      <c r="AV349" s="61">
        <f t="shared" ref="AV349" si="860">SUM(AV342:AV348)</f>
        <v>0</v>
      </c>
      <c r="AW349" s="61">
        <f t="shared" ref="AW349" si="861">SUM(AW342:AW348)</f>
        <v>0</v>
      </c>
      <c r="AX349" s="61">
        <f t="shared" ref="AX349" si="862">SUM(AX342:AX348)</f>
        <v>0</v>
      </c>
      <c r="BA349" s="62" t="s">
        <v>61</v>
      </c>
      <c r="BB349" s="63"/>
      <c r="BC349" s="64"/>
      <c r="BD349" s="52">
        <f t="shared" si="705"/>
        <v>0</v>
      </c>
      <c r="BE349" s="52">
        <f t="shared" si="706"/>
        <v>0</v>
      </c>
      <c r="BF349" s="52">
        <f t="shared" si="707"/>
        <v>0</v>
      </c>
      <c r="BG349" s="52">
        <f t="shared" si="708"/>
        <v>0</v>
      </c>
      <c r="BH349" s="52">
        <f t="shared" si="709"/>
        <v>0</v>
      </c>
      <c r="BI349" s="52">
        <f t="shared" si="710"/>
        <v>0</v>
      </c>
      <c r="BJ349" s="52">
        <f t="shared" si="711"/>
        <v>0</v>
      </c>
      <c r="BK349" s="52">
        <f t="shared" si="712"/>
        <v>0</v>
      </c>
      <c r="BL349" s="52">
        <f t="shared" si="713"/>
        <v>0</v>
      </c>
      <c r="BM349" s="52">
        <f t="shared" si="714"/>
        <v>0</v>
      </c>
      <c r="BN349" s="10">
        <f t="shared" si="715"/>
        <v>0</v>
      </c>
      <c r="BO349" s="10">
        <f t="shared" si="716"/>
        <v>0</v>
      </c>
      <c r="BP349">
        <v>2</v>
      </c>
      <c r="BQ349">
        <v>17117</v>
      </c>
    </row>
    <row r="350" ht="18.75" spans="2:67">
      <c r="B350" s="83"/>
      <c r="C350" s="83"/>
      <c r="D350" s="83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S350" s="83"/>
      <c r="T350" s="83"/>
      <c r="U350" s="83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J350" s="83"/>
      <c r="AK350" s="83"/>
      <c r="AL350" s="83"/>
      <c r="AM350" s="84"/>
      <c r="AN350" s="84"/>
      <c r="AO350" s="84"/>
      <c r="AP350" s="84"/>
      <c r="AQ350" s="84"/>
      <c r="AR350" s="84"/>
      <c r="AS350" s="84"/>
      <c r="AT350" s="84"/>
      <c r="AU350" s="84"/>
      <c r="AV350" s="84"/>
      <c r="AW350" s="84"/>
      <c r="AX350" s="84"/>
      <c r="BA350" s="83"/>
      <c r="BB350" s="83"/>
      <c r="BC350" s="83"/>
      <c r="BD350" s="84"/>
      <c r="BE350" s="84"/>
      <c r="BF350" s="84"/>
      <c r="BG350" s="84"/>
      <c r="BH350" s="84"/>
      <c r="BI350" s="84"/>
      <c r="BJ350" s="84"/>
      <c r="BK350" s="84"/>
      <c r="BL350" s="84"/>
      <c r="BM350" s="84"/>
      <c r="BN350" s="84"/>
      <c r="BO350" s="84"/>
    </row>
    <row r="351" ht="21" spans="2:67">
      <c r="B351" s="451" t="s">
        <v>1019</v>
      </c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S351" s="451" t="s">
        <v>1020</v>
      </c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J351" s="451" t="s">
        <v>1021</v>
      </c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BA351" s="83"/>
      <c r="BB351" s="83"/>
      <c r="BC351" s="83"/>
      <c r="BD351" s="84"/>
      <c r="BE351" s="84"/>
      <c r="BF351" s="84"/>
      <c r="BG351" s="84"/>
      <c r="BH351" s="84"/>
      <c r="BI351" s="84"/>
      <c r="BJ351" s="84"/>
      <c r="BK351" s="84"/>
      <c r="BL351" s="84"/>
      <c r="BM351" s="84"/>
      <c r="BN351" s="84"/>
      <c r="BO351" s="84"/>
    </row>
    <row r="352" ht="21" spans="2:67">
      <c r="B352" s="452" t="s">
        <v>1033</v>
      </c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S352" s="452" t="s">
        <v>1033</v>
      </c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J352" s="452" t="s">
        <v>1033</v>
      </c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BA352" s="452" t="s">
        <v>1033</v>
      </c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</row>
    <row r="353" ht="26.25" spans="2:67">
      <c r="B353" s="85" t="s">
        <v>1034</v>
      </c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S353" s="85" t="s">
        <v>1034</v>
      </c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J353" s="85" t="s">
        <v>1034</v>
      </c>
      <c r="AK353" s="85"/>
      <c r="AL353" s="85"/>
      <c r="AM353" s="85"/>
      <c r="AN353" s="85"/>
      <c r="AO353" s="85"/>
      <c r="AP353" s="85"/>
      <c r="AQ353" s="85"/>
      <c r="AR353" s="85"/>
      <c r="AS353" s="85"/>
      <c r="AT353" s="85"/>
      <c r="AU353" s="85"/>
      <c r="AV353" s="85"/>
      <c r="AW353" s="85"/>
      <c r="AX353" s="85"/>
      <c r="BA353" s="85" t="s">
        <v>1035</v>
      </c>
      <c r="BB353" s="85"/>
      <c r="BC353" s="85"/>
      <c r="BD353" s="85"/>
      <c r="BE353" s="85"/>
      <c r="BF353" s="85"/>
      <c r="BG353" s="85"/>
      <c r="BH353" s="85"/>
      <c r="BI353" s="85"/>
      <c r="BJ353" s="85"/>
      <c r="BK353" s="85"/>
      <c r="BL353" s="85"/>
      <c r="BM353" s="85"/>
      <c r="BN353" s="85"/>
      <c r="BO353" s="85"/>
    </row>
    <row r="354" s="43" customFormat="1" ht="18.75" spans="2:67">
      <c r="B354" s="56" t="s">
        <v>1036</v>
      </c>
      <c r="C354" s="58"/>
      <c r="D354" s="59"/>
      <c r="E354" s="61" t="s">
        <v>9</v>
      </c>
      <c r="F354" s="61"/>
      <c r="G354" s="50" t="s">
        <v>1023</v>
      </c>
      <c r="H354" s="51"/>
      <c r="I354" s="56" t="s">
        <v>23</v>
      </c>
      <c r="J354" s="58"/>
      <c r="K354" s="56" t="s">
        <v>30</v>
      </c>
      <c r="L354" s="58"/>
      <c r="M354" s="56" t="s">
        <v>35</v>
      </c>
      <c r="N354" s="58"/>
      <c r="O354" s="59" t="s">
        <v>61</v>
      </c>
      <c r="P354" s="59"/>
      <c r="S354" s="56" t="s">
        <v>1036</v>
      </c>
      <c r="T354" s="58"/>
      <c r="U354" s="59"/>
      <c r="V354" s="61" t="s">
        <v>9</v>
      </c>
      <c r="W354" s="61"/>
      <c r="X354" s="50" t="s">
        <v>1023</v>
      </c>
      <c r="Y354" s="51"/>
      <c r="Z354" s="56" t="s">
        <v>23</v>
      </c>
      <c r="AA354" s="58"/>
      <c r="AB354" s="56" t="s">
        <v>30</v>
      </c>
      <c r="AC354" s="58"/>
      <c r="AD354" s="56" t="s">
        <v>35</v>
      </c>
      <c r="AE354" s="58"/>
      <c r="AF354" s="59" t="s">
        <v>61</v>
      </c>
      <c r="AG354" s="59"/>
      <c r="AJ354" s="56" t="s">
        <v>1036</v>
      </c>
      <c r="AK354" s="58"/>
      <c r="AL354" s="59"/>
      <c r="AM354" s="61" t="s">
        <v>9</v>
      </c>
      <c r="AN354" s="61"/>
      <c r="AO354" s="50" t="s">
        <v>1023</v>
      </c>
      <c r="AP354" s="51"/>
      <c r="AQ354" s="56" t="s">
        <v>23</v>
      </c>
      <c r="AR354" s="58"/>
      <c r="AS354" s="56" t="s">
        <v>30</v>
      </c>
      <c r="AT354" s="58"/>
      <c r="AU354" s="56" t="s">
        <v>35</v>
      </c>
      <c r="AV354" s="58"/>
      <c r="AW354" s="59" t="s">
        <v>61</v>
      </c>
      <c r="AX354" s="59"/>
      <c r="BA354" s="56" t="s">
        <v>1036</v>
      </c>
      <c r="BB354" s="58"/>
      <c r="BC354" s="59"/>
      <c r="BD354" s="61" t="s">
        <v>9</v>
      </c>
      <c r="BE354" s="61"/>
      <c r="BF354" s="50" t="s">
        <v>1023</v>
      </c>
      <c r="BG354" s="51"/>
      <c r="BH354" s="56" t="s">
        <v>23</v>
      </c>
      <c r="BI354" s="58"/>
      <c r="BJ354" s="56" t="s">
        <v>30</v>
      </c>
      <c r="BK354" s="58"/>
      <c r="BL354" s="56" t="s">
        <v>35</v>
      </c>
      <c r="BM354" s="58"/>
      <c r="BN354" s="59" t="s">
        <v>61</v>
      </c>
      <c r="BO354" s="59"/>
    </row>
    <row r="355" ht="18.75" spans="2:67">
      <c r="B355" s="52">
        <v>1</v>
      </c>
      <c r="C355" s="34" t="s">
        <v>638</v>
      </c>
      <c r="D355" s="53">
        <v>2016</v>
      </c>
      <c r="E355" s="13">
        <f t="shared" ref="E355:N355" si="863">E5+E54+E103+E152+E201+E302+E251</f>
        <v>0</v>
      </c>
      <c r="F355" s="13">
        <f t="shared" si="863"/>
        <v>0</v>
      </c>
      <c r="G355" s="13">
        <f t="shared" si="863"/>
        <v>0</v>
      </c>
      <c r="H355" s="13">
        <f t="shared" si="863"/>
        <v>0</v>
      </c>
      <c r="I355" s="13">
        <f t="shared" si="863"/>
        <v>0</v>
      </c>
      <c r="J355" s="13">
        <f t="shared" si="863"/>
        <v>0</v>
      </c>
      <c r="K355" s="13">
        <f t="shared" si="863"/>
        <v>0</v>
      </c>
      <c r="L355" s="13">
        <f t="shared" si="863"/>
        <v>0</v>
      </c>
      <c r="M355" s="13">
        <f t="shared" si="863"/>
        <v>0</v>
      </c>
      <c r="N355" s="13">
        <f t="shared" si="863"/>
        <v>0</v>
      </c>
      <c r="O355" s="22">
        <f t="shared" ref="O355:O360" si="864">E355+G355+I355+K355+M355</f>
        <v>0</v>
      </c>
      <c r="P355" s="22">
        <f t="shared" ref="P355:P360" si="865">F355+H355+J355+L355+N355</f>
        <v>0</v>
      </c>
      <c r="S355" s="52">
        <v>1</v>
      </c>
      <c r="T355" s="34" t="s">
        <v>638</v>
      </c>
      <c r="U355" s="53">
        <v>2016</v>
      </c>
      <c r="V355" s="16">
        <f t="shared" ref="V355:AE355" si="866">V5+V54+V103+V152+V201+V302+V251</f>
        <v>0</v>
      </c>
      <c r="W355" s="16">
        <f t="shared" si="866"/>
        <v>0</v>
      </c>
      <c r="X355" s="16">
        <f t="shared" si="866"/>
        <v>0</v>
      </c>
      <c r="Y355" s="16">
        <f t="shared" si="866"/>
        <v>0</v>
      </c>
      <c r="Z355" s="16">
        <f t="shared" si="866"/>
        <v>0</v>
      </c>
      <c r="AA355" s="16">
        <f t="shared" si="866"/>
        <v>0</v>
      </c>
      <c r="AB355" s="16">
        <f t="shared" si="866"/>
        <v>0</v>
      </c>
      <c r="AC355" s="16">
        <f t="shared" si="866"/>
        <v>0</v>
      </c>
      <c r="AD355" s="16">
        <f t="shared" si="866"/>
        <v>0</v>
      </c>
      <c r="AE355" s="16">
        <f t="shared" si="866"/>
        <v>0</v>
      </c>
      <c r="AF355" s="22">
        <f t="shared" ref="AF355" si="867">V355+X355+Z355+AB355+AD355</f>
        <v>0</v>
      </c>
      <c r="AG355" s="22">
        <f t="shared" ref="AG355" si="868">W355+Y355+AA355+AC355+AE355</f>
        <v>0</v>
      </c>
      <c r="AJ355" s="52">
        <v>1</v>
      </c>
      <c r="AK355" s="34" t="s">
        <v>638</v>
      </c>
      <c r="AL355" s="53">
        <v>2016</v>
      </c>
      <c r="AM355" s="13">
        <f t="shared" ref="AM355:AV355" si="869">AM5+AM54+AM103+AM152+AM201+AM302+AM251</f>
        <v>0</v>
      </c>
      <c r="AN355" s="13">
        <f t="shared" si="869"/>
        <v>0</v>
      </c>
      <c r="AO355" s="13">
        <f t="shared" si="869"/>
        <v>0</v>
      </c>
      <c r="AP355" s="13">
        <f t="shared" si="869"/>
        <v>0</v>
      </c>
      <c r="AQ355" s="13">
        <f t="shared" si="869"/>
        <v>0</v>
      </c>
      <c r="AR355" s="13">
        <f t="shared" si="869"/>
        <v>0</v>
      </c>
      <c r="AS355" s="13">
        <f t="shared" si="869"/>
        <v>0</v>
      </c>
      <c r="AT355" s="13">
        <f t="shared" si="869"/>
        <v>0</v>
      </c>
      <c r="AU355" s="13">
        <f t="shared" si="869"/>
        <v>0</v>
      </c>
      <c r="AV355" s="13">
        <f t="shared" si="869"/>
        <v>0</v>
      </c>
      <c r="AW355" s="22">
        <f t="shared" ref="AW355" si="870">AM355+AO355+AQ355+AS355+AU355</f>
        <v>0</v>
      </c>
      <c r="AX355" s="22">
        <f t="shared" ref="AX355" si="871">AN355+AP355+AR355+AT355+AV355</f>
        <v>0</v>
      </c>
      <c r="BA355" s="52">
        <v>1</v>
      </c>
      <c r="BB355" s="34" t="s">
        <v>638</v>
      </c>
      <c r="BC355" s="53">
        <v>2016</v>
      </c>
      <c r="BD355" s="52">
        <f t="shared" ref="BD355:BD403" si="872">E355+V355-AM355</f>
        <v>0</v>
      </c>
      <c r="BE355" s="52">
        <f t="shared" ref="BE355:BE403" si="873">F355+W355-AN355</f>
        <v>0</v>
      </c>
      <c r="BF355" s="52">
        <f t="shared" ref="BF355:BF403" si="874">G355+X355-AO355</f>
        <v>0</v>
      </c>
      <c r="BG355" s="52">
        <f t="shared" ref="BG355:BG403" si="875">H355+Y355-AP355</f>
        <v>0</v>
      </c>
      <c r="BH355" s="52">
        <f t="shared" ref="BH355:BH403" si="876">I355+Z355-AQ355</f>
        <v>0</v>
      </c>
      <c r="BI355" s="52">
        <f t="shared" ref="BI355:BI403" si="877">J355+AA355-AR355</f>
        <v>0</v>
      </c>
      <c r="BJ355" s="52">
        <f t="shared" ref="BJ355:BJ403" si="878">K355+AB355-AS355</f>
        <v>0</v>
      </c>
      <c r="BK355" s="52">
        <f t="shared" ref="BK355:BK403" si="879">L355+AC355-AT355</f>
        <v>0</v>
      </c>
      <c r="BL355" s="52">
        <f t="shared" ref="BL355:BL403" si="880">M355+AD355-AU355</f>
        <v>0</v>
      </c>
      <c r="BM355" s="52">
        <f t="shared" ref="BM355:BM403" si="881">N355+AE355-AV355</f>
        <v>0</v>
      </c>
      <c r="BN355" s="10">
        <f t="shared" ref="BN355:BN403" si="882">BD355+BF355+BH355+BJ355+BL355</f>
        <v>0</v>
      </c>
      <c r="BO355" s="10">
        <f t="shared" ref="BO355:BO403" si="883">BE355+BG355+BI355+BK355+BM355</f>
        <v>0</v>
      </c>
    </row>
    <row r="356" ht="18.75" spans="2:67">
      <c r="B356" s="52"/>
      <c r="C356" s="34"/>
      <c r="D356" s="53">
        <v>2017</v>
      </c>
      <c r="E356" s="13">
        <f t="shared" ref="E356:N356" si="884">E6+E55+E104+E153+E202+E303+E252</f>
        <v>0</v>
      </c>
      <c r="F356" s="13">
        <f t="shared" si="884"/>
        <v>0</v>
      </c>
      <c r="G356" s="13">
        <f t="shared" si="884"/>
        <v>0</v>
      </c>
      <c r="H356" s="13">
        <f t="shared" si="884"/>
        <v>0</v>
      </c>
      <c r="I356" s="13">
        <f t="shared" si="884"/>
        <v>0</v>
      </c>
      <c r="J356" s="13">
        <f t="shared" si="884"/>
        <v>0</v>
      </c>
      <c r="K356" s="13">
        <f t="shared" si="884"/>
        <v>0</v>
      </c>
      <c r="L356" s="13">
        <f t="shared" si="884"/>
        <v>0</v>
      </c>
      <c r="M356" s="13">
        <f t="shared" si="884"/>
        <v>0</v>
      </c>
      <c r="N356" s="13">
        <f t="shared" si="884"/>
        <v>0</v>
      </c>
      <c r="O356" s="22">
        <f t="shared" si="864"/>
        <v>0</v>
      </c>
      <c r="P356" s="22">
        <f t="shared" si="865"/>
        <v>0</v>
      </c>
      <c r="S356" s="52"/>
      <c r="T356" s="34"/>
      <c r="U356" s="53">
        <v>2017</v>
      </c>
      <c r="V356" s="16">
        <f t="shared" ref="V356:AE356" si="885">V6+V55+V104+V153+V202+V303+V252</f>
        <v>0</v>
      </c>
      <c r="W356" s="16">
        <f t="shared" si="885"/>
        <v>0</v>
      </c>
      <c r="X356" s="16">
        <f t="shared" si="885"/>
        <v>0</v>
      </c>
      <c r="Y356" s="16">
        <f t="shared" si="885"/>
        <v>0</v>
      </c>
      <c r="Z356" s="16">
        <f t="shared" si="885"/>
        <v>0</v>
      </c>
      <c r="AA356" s="16">
        <f t="shared" si="885"/>
        <v>0</v>
      </c>
      <c r="AB356" s="16">
        <f t="shared" si="885"/>
        <v>0</v>
      </c>
      <c r="AC356" s="16">
        <f t="shared" si="885"/>
        <v>0</v>
      </c>
      <c r="AD356" s="16">
        <f t="shared" si="885"/>
        <v>0</v>
      </c>
      <c r="AE356" s="16">
        <f t="shared" si="885"/>
        <v>0</v>
      </c>
      <c r="AF356" s="22">
        <f t="shared" ref="AF356:AF403" si="886">V356+X356+Z356+AB356+AD356</f>
        <v>0</v>
      </c>
      <c r="AG356" s="22">
        <f t="shared" ref="AG356:AG403" si="887">W356+Y356+AA356+AC356+AE356</f>
        <v>0</v>
      </c>
      <c r="AJ356" s="52"/>
      <c r="AK356" s="34"/>
      <c r="AL356" s="53">
        <v>2017</v>
      </c>
      <c r="AM356" s="13">
        <f t="shared" ref="AM356:AV356" si="888">AM6+AM55+AM104+AM153+AM202+AM303+AM252</f>
        <v>0</v>
      </c>
      <c r="AN356" s="13">
        <f t="shared" si="888"/>
        <v>0</v>
      </c>
      <c r="AO356" s="13">
        <f t="shared" si="888"/>
        <v>0</v>
      </c>
      <c r="AP356" s="13">
        <f t="shared" si="888"/>
        <v>0</v>
      </c>
      <c r="AQ356" s="13">
        <f t="shared" si="888"/>
        <v>0</v>
      </c>
      <c r="AR356" s="13">
        <f t="shared" si="888"/>
        <v>0</v>
      </c>
      <c r="AS356" s="13">
        <f t="shared" si="888"/>
        <v>0</v>
      </c>
      <c r="AT356" s="13">
        <f t="shared" si="888"/>
        <v>0</v>
      </c>
      <c r="AU356" s="13">
        <f t="shared" si="888"/>
        <v>0</v>
      </c>
      <c r="AV356" s="13">
        <f t="shared" si="888"/>
        <v>0</v>
      </c>
      <c r="AW356" s="22">
        <f t="shared" ref="AW356:AW362" si="889">AM356+AO356+AQ356+AS356+AU356</f>
        <v>0</v>
      </c>
      <c r="AX356" s="22">
        <f t="shared" ref="AX356:AX362" si="890">AN356+AP356+AR356+AT356+AV356</f>
        <v>0</v>
      </c>
      <c r="BA356" s="52"/>
      <c r="BB356" s="34"/>
      <c r="BC356" s="53">
        <v>2017</v>
      </c>
      <c r="BD356" s="52">
        <f t="shared" si="872"/>
        <v>0</v>
      </c>
      <c r="BE356" s="52">
        <f t="shared" si="873"/>
        <v>0</v>
      </c>
      <c r="BF356" s="52">
        <f t="shared" si="874"/>
        <v>0</v>
      </c>
      <c r="BG356" s="52">
        <f t="shared" si="875"/>
        <v>0</v>
      </c>
      <c r="BH356" s="52">
        <f t="shared" si="876"/>
        <v>0</v>
      </c>
      <c r="BI356" s="52">
        <f t="shared" si="877"/>
        <v>0</v>
      </c>
      <c r="BJ356" s="52">
        <f t="shared" si="878"/>
        <v>0</v>
      </c>
      <c r="BK356" s="52">
        <f t="shared" si="879"/>
        <v>0</v>
      </c>
      <c r="BL356" s="52">
        <f t="shared" si="880"/>
        <v>0</v>
      </c>
      <c r="BM356" s="52">
        <f t="shared" si="881"/>
        <v>0</v>
      </c>
      <c r="BN356" s="10">
        <f t="shared" si="882"/>
        <v>0</v>
      </c>
      <c r="BO356" s="10">
        <f t="shared" si="883"/>
        <v>0</v>
      </c>
    </row>
    <row r="357" ht="18.75" spans="2:67">
      <c r="B357" s="52"/>
      <c r="C357" s="34"/>
      <c r="D357" s="53">
        <v>2018</v>
      </c>
      <c r="E357" s="13">
        <f t="shared" ref="E357:N357" si="891">E7+E56+E105+E154+E203+E304+E253</f>
        <v>0</v>
      </c>
      <c r="F357" s="13">
        <f t="shared" si="891"/>
        <v>0</v>
      </c>
      <c r="G357" s="13">
        <f t="shared" si="891"/>
        <v>0</v>
      </c>
      <c r="H357" s="13">
        <f t="shared" si="891"/>
        <v>0</v>
      </c>
      <c r="I357" s="13">
        <f t="shared" si="891"/>
        <v>0</v>
      </c>
      <c r="J357" s="13">
        <f t="shared" si="891"/>
        <v>0</v>
      </c>
      <c r="K357" s="13">
        <f t="shared" si="891"/>
        <v>0</v>
      </c>
      <c r="L357" s="13">
        <f t="shared" si="891"/>
        <v>0</v>
      </c>
      <c r="M357" s="13">
        <f t="shared" si="891"/>
        <v>0</v>
      </c>
      <c r="N357" s="13">
        <f t="shared" si="891"/>
        <v>0</v>
      </c>
      <c r="O357" s="22">
        <f t="shared" si="864"/>
        <v>0</v>
      </c>
      <c r="P357" s="22">
        <f t="shared" si="865"/>
        <v>0</v>
      </c>
      <c r="S357" s="52"/>
      <c r="T357" s="34"/>
      <c r="U357" s="53">
        <v>2018</v>
      </c>
      <c r="V357" s="16">
        <f t="shared" ref="V357:AE357" si="892">V7+V56+V105+V154+V203+V304+V253</f>
        <v>0</v>
      </c>
      <c r="W357" s="16">
        <f t="shared" si="892"/>
        <v>0</v>
      </c>
      <c r="X357" s="16">
        <f t="shared" si="892"/>
        <v>0</v>
      </c>
      <c r="Y357" s="16">
        <f t="shared" si="892"/>
        <v>0</v>
      </c>
      <c r="Z357" s="16">
        <f t="shared" si="892"/>
        <v>0</v>
      </c>
      <c r="AA357" s="16">
        <f t="shared" si="892"/>
        <v>0</v>
      </c>
      <c r="AB357" s="16">
        <f t="shared" si="892"/>
        <v>0</v>
      </c>
      <c r="AC357" s="16">
        <f t="shared" si="892"/>
        <v>0</v>
      </c>
      <c r="AD357" s="16">
        <f t="shared" si="892"/>
        <v>0</v>
      </c>
      <c r="AE357" s="16">
        <f t="shared" si="892"/>
        <v>0</v>
      </c>
      <c r="AF357" s="22">
        <f t="shared" si="886"/>
        <v>0</v>
      </c>
      <c r="AG357" s="22">
        <f t="shared" si="887"/>
        <v>0</v>
      </c>
      <c r="AJ357" s="52"/>
      <c r="AK357" s="34"/>
      <c r="AL357" s="53">
        <v>2018</v>
      </c>
      <c r="AM357" s="13">
        <f t="shared" ref="AM357:AV357" si="893">AM7+AM56+AM105+AM154+AM203+AM304+AM253</f>
        <v>0</v>
      </c>
      <c r="AN357" s="13">
        <f t="shared" si="893"/>
        <v>0</v>
      </c>
      <c r="AO357" s="13">
        <f t="shared" si="893"/>
        <v>0</v>
      </c>
      <c r="AP357" s="13">
        <f t="shared" si="893"/>
        <v>0</v>
      </c>
      <c r="AQ357" s="13">
        <f t="shared" si="893"/>
        <v>0</v>
      </c>
      <c r="AR357" s="13">
        <f t="shared" si="893"/>
        <v>0</v>
      </c>
      <c r="AS357" s="13">
        <f t="shared" si="893"/>
        <v>0</v>
      </c>
      <c r="AT357" s="13">
        <f t="shared" si="893"/>
        <v>0</v>
      </c>
      <c r="AU357" s="13">
        <f t="shared" si="893"/>
        <v>0</v>
      </c>
      <c r="AV357" s="13">
        <f t="shared" si="893"/>
        <v>0</v>
      </c>
      <c r="AW357" s="22">
        <f t="shared" si="889"/>
        <v>0</v>
      </c>
      <c r="AX357" s="22">
        <f t="shared" si="890"/>
        <v>0</v>
      </c>
      <c r="BA357" s="52"/>
      <c r="BB357" s="34"/>
      <c r="BC357" s="53">
        <v>2018</v>
      </c>
      <c r="BD357" s="52">
        <f t="shared" si="872"/>
        <v>0</v>
      </c>
      <c r="BE357" s="52">
        <f t="shared" si="873"/>
        <v>0</v>
      </c>
      <c r="BF357" s="52">
        <f t="shared" si="874"/>
        <v>0</v>
      </c>
      <c r="BG357" s="52">
        <f t="shared" si="875"/>
        <v>0</v>
      </c>
      <c r="BH357" s="52">
        <f t="shared" si="876"/>
        <v>0</v>
      </c>
      <c r="BI357" s="52">
        <f t="shared" si="877"/>
        <v>0</v>
      </c>
      <c r="BJ357" s="52">
        <f t="shared" si="878"/>
        <v>0</v>
      </c>
      <c r="BK357" s="52">
        <f t="shared" si="879"/>
        <v>0</v>
      </c>
      <c r="BL357" s="52">
        <f t="shared" si="880"/>
        <v>0</v>
      </c>
      <c r="BM357" s="52">
        <f t="shared" si="881"/>
        <v>0</v>
      </c>
      <c r="BN357" s="10">
        <f t="shared" si="882"/>
        <v>0</v>
      </c>
      <c r="BO357" s="10">
        <f t="shared" si="883"/>
        <v>0</v>
      </c>
    </row>
    <row r="358" ht="18.75" spans="2:67">
      <c r="B358" s="52"/>
      <c r="C358" s="34"/>
      <c r="D358" s="53">
        <v>2019</v>
      </c>
      <c r="E358" s="13">
        <f t="shared" ref="E358:N358" si="894">E8+E57+E106+E155+E204+E305+E254</f>
        <v>0</v>
      </c>
      <c r="F358" s="13">
        <f t="shared" si="894"/>
        <v>0</v>
      </c>
      <c r="G358" s="13">
        <f t="shared" si="894"/>
        <v>0</v>
      </c>
      <c r="H358" s="13">
        <f t="shared" si="894"/>
        <v>0</v>
      </c>
      <c r="I358" s="13">
        <f t="shared" si="894"/>
        <v>0</v>
      </c>
      <c r="J358" s="13">
        <f t="shared" si="894"/>
        <v>0</v>
      </c>
      <c r="K358" s="13">
        <f t="shared" si="894"/>
        <v>0</v>
      </c>
      <c r="L358" s="13">
        <f t="shared" si="894"/>
        <v>0</v>
      </c>
      <c r="M358" s="13">
        <f t="shared" si="894"/>
        <v>0</v>
      </c>
      <c r="N358" s="13">
        <f t="shared" si="894"/>
        <v>0</v>
      </c>
      <c r="O358" s="22">
        <f t="shared" si="864"/>
        <v>0</v>
      </c>
      <c r="P358" s="22">
        <f t="shared" si="865"/>
        <v>0</v>
      </c>
      <c r="S358" s="52"/>
      <c r="T358" s="34"/>
      <c r="U358" s="53">
        <v>2019</v>
      </c>
      <c r="V358" s="16">
        <f t="shared" ref="V358:AE358" si="895">V8+V57+V106+V155+V204+V305+V254</f>
        <v>0</v>
      </c>
      <c r="W358" s="16">
        <f t="shared" si="895"/>
        <v>0</v>
      </c>
      <c r="X358" s="16">
        <f t="shared" si="895"/>
        <v>0</v>
      </c>
      <c r="Y358" s="16">
        <f t="shared" si="895"/>
        <v>0</v>
      </c>
      <c r="Z358" s="16">
        <f t="shared" si="895"/>
        <v>0</v>
      </c>
      <c r="AA358" s="16">
        <f t="shared" si="895"/>
        <v>0</v>
      </c>
      <c r="AB358" s="16">
        <f t="shared" si="895"/>
        <v>0</v>
      </c>
      <c r="AC358" s="16">
        <f t="shared" si="895"/>
        <v>0</v>
      </c>
      <c r="AD358" s="16">
        <f t="shared" si="895"/>
        <v>0</v>
      </c>
      <c r="AE358" s="16">
        <f t="shared" si="895"/>
        <v>0</v>
      </c>
      <c r="AF358" s="22">
        <f t="shared" si="886"/>
        <v>0</v>
      </c>
      <c r="AG358" s="22">
        <f t="shared" si="887"/>
        <v>0</v>
      </c>
      <c r="AJ358" s="52"/>
      <c r="AK358" s="34"/>
      <c r="AL358" s="53">
        <v>2019</v>
      </c>
      <c r="AM358" s="13">
        <f t="shared" ref="AM358:AV358" si="896">AM8+AM57+AM106+AM155+AM204+AM305+AM254</f>
        <v>0</v>
      </c>
      <c r="AN358" s="13">
        <f t="shared" si="896"/>
        <v>0</v>
      </c>
      <c r="AO358" s="13">
        <f t="shared" si="896"/>
        <v>0</v>
      </c>
      <c r="AP358" s="13">
        <f t="shared" si="896"/>
        <v>0</v>
      </c>
      <c r="AQ358" s="13">
        <f t="shared" si="896"/>
        <v>0</v>
      </c>
      <c r="AR358" s="13">
        <f t="shared" si="896"/>
        <v>0</v>
      </c>
      <c r="AS358" s="13">
        <f t="shared" si="896"/>
        <v>0</v>
      </c>
      <c r="AT358" s="13">
        <f t="shared" si="896"/>
        <v>0</v>
      </c>
      <c r="AU358" s="13">
        <f t="shared" si="896"/>
        <v>0</v>
      </c>
      <c r="AV358" s="13">
        <f t="shared" si="896"/>
        <v>0</v>
      </c>
      <c r="AW358" s="22">
        <f t="shared" si="889"/>
        <v>0</v>
      </c>
      <c r="AX358" s="22">
        <f t="shared" si="890"/>
        <v>0</v>
      </c>
      <c r="BA358" s="52"/>
      <c r="BB358" s="34"/>
      <c r="BC358" s="53">
        <v>2019</v>
      </c>
      <c r="BD358" s="52">
        <f t="shared" si="872"/>
        <v>0</v>
      </c>
      <c r="BE358" s="52">
        <f t="shared" si="873"/>
        <v>0</v>
      </c>
      <c r="BF358" s="52">
        <f t="shared" si="874"/>
        <v>0</v>
      </c>
      <c r="BG358" s="52">
        <f t="shared" si="875"/>
        <v>0</v>
      </c>
      <c r="BH358" s="52">
        <f t="shared" si="876"/>
        <v>0</v>
      </c>
      <c r="BI358" s="52">
        <f t="shared" si="877"/>
        <v>0</v>
      </c>
      <c r="BJ358" s="52">
        <f t="shared" si="878"/>
        <v>0</v>
      </c>
      <c r="BK358" s="52">
        <f t="shared" si="879"/>
        <v>0</v>
      </c>
      <c r="BL358" s="52">
        <f t="shared" si="880"/>
        <v>0</v>
      </c>
      <c r="BM358" s="52">
        <f t="shared" si="881"/>
        <v>0</v>
      </c>
      <c r="BN358" s="10">
        <f t="shared" si="882"/>
        <v>0</v>
      </c>
      <c r="BO358" s="10">
        <f t="shared" si="883"/>
        <v>0</v>
      </c>
    </row>
    <row r="359" ht="18.75" spans="2:67">
      <c r="B359" s="52"/>
      <c r="C359" s="34"/>
      <c r="D359" s="53">
        <v>2020</v>
      </c>
      <c r="E359" s="13">
        <f t="shared" ref="E359:N359" si="897">E9+E58+E107+E156+E205+E306+E255</f>
        <v>0</v>
      </c>
      <c r="F359" s="13">
        <f t="shared" si="897"/>
        <v>0</v>
      </c>
      <c r="G359" s="13">
        <f t="shared" si="897"/>
        <v>0</v>
      </c>
      <c r="H359" s="13">
        <f t="shared" si="897"/>
        <v>0</v>
      </c>
      <c r="I359" s="13">
        <f t="shared" si="897"/>
        <v>0</v>
      </c>
      <c r="J359" s="13">
        <f t="shared" si="897"/>
        <v>0</v>
      </c>
      <c r="K359" s="13">
        <f t="shared" si="897"/>
        <v>0</v>
      </c>
      <c r="L359" s="13">
        <f t="shared" si="897"/>
        <v>0</v>
      </c>
      <c r="M359" s="13">
        <f t="shared" si="897"/>
        <v>0</v>
      </c>
      <c r="N359" s="13">
        <f t="shared" si="897"/>
        <v>0</v>
      </c>
      <c r="O359" s="22">
        <f t="shared" si="864"/>
        <v>0</v>
      </c>
      <c r="P359" s="22">
        <f t="shared" si="865"/>
        <v>0</v>
      </c>
      <c r="S359" s="52"/>
      <c r="T359" s="34"/>
      <c r="U359" s="53">
        <v>2020</v>
      </c>
      <c r="V359" s="16">
        <f t="shared" ref="V359:AE359" si="898">V9+V58+V107+V156+V205+V306+V255</f>
        <v>0</v>
      </c>
      <c r="W359" s="16">
        <f t="shared" si="898"/>
        <v>0</v>
      </c>
      <c r="X359" s="16">
        <f t="shared" si="898"/>
        <v>0</v>
      </c>
      <c r="Y359" s="16">
        <f t="shared" si="898"/>
        <v>0</v>
      </c>
      <c r="Z359" s="16">
        <f t="shared" si="898"/>
        <v>0</v>
      </c>
      <c r="AA359" s="16">
        <f t="shared" si="898"/>
        <v>0</v>
      </c>
      <c r="AB359" s="16">
        <f t="shared" si="898"/>
        <v>0</v>
      </c>
      <c r="AC359" s="16">
        <f t="shared" si="898"/>
        <v>0</v>
      </c>
      <c r="AD359" s="16">
        <f t="shared" si="898"/>
        <v>0</v>
      </c>
      <c r="AE359" s="16">
        <f t="shared" si="898"/>
        <v>0</v>
      </c>
      <c r="AF359" s="22">
        <f t="shared" si="886"/>
        <v>0</v>
      </c>
      <c r="AG359" s="22">
        <f t="shared" si="887"/>
        <v>0</v>
      </c>
      <c r="AJ359" s="52"/>
      <c r="AK359" s="34"/>
      <c r="AL359" s="53">
        <v>2020</v>
      </c>
      <c r="AM359" s="13">
        <f t="shared" ref="AM359:AV359" si="899">AM9+AM58+AM107+AM156+AM205+AM306+AM255</f>
        <v>0</v>
      </c>
      <c r="AN359" s="13">
        <f t="shared" si="899"/>
        <v>0</v>
      </c>
      <c r="AO359" s="13">
        <f t="shared" si="899"/>
        <v>0</v>
      </c>
      <c r="AP359" s="13">
        <f t="shared" si="899"/>
        <v>0</v>
      </c>
      <c r="AQ359" s="13">
        <f t="shared" si="899"/>
        <v>0</v>
      </c>
      <c r="AR359" s="13">
        <f t="shared" si="899"/>
        <v>0</v>
      </c>
      <c r="AS359" s="13">
        <f t="shared" si="899"/>
        <v>0</v>
      </c>
      <c r="AT359" s="13">
        <f t="shared" si="899"/>
        <v>0</v>
      </c>
      <c r="AU359" s="13">
        <f t="shared" si="899"/>
        <v>0</v>
      </c>
      <c r="AV359" s="13">
        <f t="shared" si="899"/>
        <v>0</v>
      </c>
      <c r="AW359" s="22">
        <f t="shared" si="889"/>
        <v>0</v>
      </c>
      <c r="AX359" s="22">
        <f t="shared" si="890"/>
        <v>0</v>
      </c>
      <c r="BA359" s="52"/>
      <c r="BB359" s="34"/>
      <c r="BC359" s="53">
        <v>2020</v>
      </c>
      <c r="BD359" s="52">
        <f t="shared" si="872"/>
        <v>0</v>
      </c>
      <c r="BE359" s="52">
        <f t="shared" si="873"/>
        <v>0</v>
      </c>
      <c r="BF359" s="52">
        <f t="shared" si="874"/>
        <v>0</v>
      </c>
      <c r="BG359" s="52">
        <f t="shared" si="875"/>
        <v>0</v>
      </c>
      <c r="BH359" s="52">
        <f t="shared" si="876"/>
        <v>0</v>
      </c>
      <c r="BI359" s="52">
        <f t="shared" si="877"/>
        <v>0</v>
      </c>
      <c r="BJ359" s="52">
        <f t="shared" si="878"/>
        <v>0</v>
      </c>
      <c r="BK359" s="52">
        <f t="shared" si="879"/>
        <v>0</v>
      </c>
      <c r="BL359" s="52">
        <f t="shared" si="880"/>
        <v>0</v>
      </c>
      <c r="BM359" s="52">
        <f t="shared" si="881"/>
        <v>0</v>
      </c>
      <c r="BN359" s="10">
        <f t="shared" si="882"/>
        <v>0</v>
      </c>
      <c r="BO359" s="10">
        <f t="shared" si="883"/>
        <v>0</v>
      </c>
    </row>
    <row r="360" ht="18.75" spans="2:67">
      <c r="B360" s="52"/>
      <c r="C360" s="34"/>
      <c r="D360" s="53">
        <v>2021</v>
      </c>
      <c r="E360" s="13"/>
      <c r="F360" s="13">
        <f t="shared" ref="F360:N360" si="900">F10+F59+F108+F157+F206+F307+F256</f>
        <v>0</v>
      </c>
      <c r="G360" s="13">
        <f t="shared" si="900"/>
        <v>0</v>
      </c>
      <c r="H360" s="13">
        <f t="shared" si="900"/>
        <v>0</v>
      </c>
      <c r="I360" s="13">
        <f t="shared" si="900"/>
        <v>0</v>
      </c>
      <c r="J360" s="13">
        <f t="shared" si="900"/>
        <v>0</v>
      </c>
      <c r="K360" s="13">
        <f t="shared" si="900"/>
        <v>0</v>
      </c>
      <c r="L360" s="13">
        <f t="shared" si="900"/>
        <v>0</v>
      </c>
      <c r="M360" s="13">
        <f t="shared" si="900"/>
        <v>0</v>
      </c>
      <c r="N360" s="13">
        <f t="shared" si="900"/>
        <v>0</v>
      </c>
      <c r="O360" s="22">
        <f t="shared" si="864"/>
        <v>0</v>
      </c>
      <c r="P360" s="22">
        <f t="shared" si="865"/>
        <v>0</v>
      </c>
      <c r="S360" s="52"/>
      <c r="T360" s="34"/>
      <c r="U360" s="53">
        <v>2021</v>
      </c>
      <c r="V360" s="16">
        <f t="shared" ref="V360:AE360" si="901">V10+V59+V108+V157+V206+V307+V256</f>
        <v>3</v>
      </c>
      <c r="W360" s="16">
        <f t="shared" si="901"/>
        <v>170340</v>
      </c>
      <c r="X360" s="16">
        <f t="shared" si="901"/>
        <v>0</v>
      </c>
      <c r="Y360" s="16">
        <f t="shared" si="901"/>
        <v>0</v>
      </c>
      <c r="Z360" s="16">
        <f t="shared" si="901"/>
        <v>0</v>
      </c>
      <c r="AA360" s="16">
        <f t="shared" si="901"/>
        <v>0</v>
      </c>
      <c r="AB360" s="16">
        <f t="shared" si="901"/>
        <v>0</v>
      </c>
      <c r="AC360" s="16">
        <f t="shared" si="901"/>
        <v>0</v>
      </c>
      <c r="AD360" s="16">
        <f t="shared" si="901"/>
        <v>0</v>
      </c>
      <c r="AE360" s="16">
        <f t="shared" si="901"/>
        <v>0</v>
      </c>
      <c r="AF360" s="22">
        <f t="shared" si="886"/>
        <v>3</v>
      </c>
      <c r="AG360" s="22">
        <f t="shared" si="887"/>
        <v>170340</v>
      </c>
      <c r="AJ360" s="52"/>
      <c r="AK360" s="34"/>
      <c r="AL360" s="53">
        <v>2021</v>
      </c>
      <c r="AM360" s="13">
        <f t="shared" ref="AM360:AV360" si="902">AM10+AM59+AM108+AM157+AM206+AM307+AM256</f>
        <v>0</v>
      </c>
      <c r="AN360" s="13">
        <f t="shared" si="902"/>
        <v>0</v>
      </c>
      <c r="AO360" s="13">
        <f t="shared" si="902"/>
        <v>0</v>
      </c>
      <c r="AP360" s="13">
        <f t="shared" si="902"/>
        <v>0</v>
      </c>
      <c r="AQ360" s="13">
        <f t="shared" si="902"/>
        <v>0</v>
      </c>
      <c r="AR360" s="13">
        <f t="shared" si="902"/>
        <v>0</v>
      </c>
      <c r="AS360" s="13">
        <f t="shared" si="902"/>
        <v>0</v>
      </c>
      <c r="AT360" s="13">
        <f t="shared" si="902"/>
        <v>0</v>
      </c>
      <c r="AU360" s="13">
        <f t="shared" si="902"/>
        <v>0</v>
      </c>
      <c r="AV360" s="13">
        <f t="shared" si="902"/>
        <v>0</v>
      </c>
      <c r="AW360" s="22">
        <f t="shared" si="889"/>
        <v>0</v>
      </c>
      <c r="AX360" s="22">
        <f t="shared" si="890"/>
        <v>0</v>
      </c>
      <c r="BA360" s="52"/>
      <c r="BB360" s="34"/>
      <c r="BC360" s="53">
        <v>2021</v>
      </c>
      <c r="BD360" s="52">
        <f t="shared" si="872"/>
        <v>3</v>
      </c>
      <c r="BE360" s="52">
        <f t="shared" si="873"/>
        <v>170340</v>
      </c>
      <c r="BF360" s="52">
        <f t="shared" si="874"/>
        <v>0</v>
      </c>
      <c r="BG360" s="52">
        <f t="shared" si="875"/>
        <v>0</v>
      </c>
      <c r="BH360" s="52">
        <f t="shared" si="876"/>
        <v>0</v>
      </c>
      <c r="BI360" s="52">
        <f t="shared" si="877"/>
        <v>0</v>
      </c>
      <c r="BJ360" s="52">
        <f t="shared" si="878"/>
        <v>0</v>
      </c>
      <c r="BK360" s="52">
        <f t="shared" si="879"/>
        <v>0</v>
      </c>
      <c r="BL360" s="52">
        <f t="shared" si="880"/>
        <v>0</v>
      </c>
      <c r="BM360" s="52">
        <f t="shared" si="881"/>
        <v>0</v>
      </c>
      <c r="BN360" s="10">
        <f t="shared" si="882"/>
        <v>3</v>
      </c>
      <c r="BO360" s="10">
        <f t="shared" si="883"/>
        <v>170340</v>
      </c>
    </row>
    <row r="361" ht="18.75" spans="2:67">
      <c r="B361" s="52"/>
      <c r="C361" s="34"/>
      <c r="D361" s="53">
        <v>2022</v>
      </c>
      <c r="E361" s="16">
        <f>E308+E257</f>
        <v>0</v>
      </c>
      <c r="F361" s="16">
        <f t="shared" ref="F361:P361" si="903">F308+F257</f>
        <v>0</v>
      </c>
      <c r="G361" s="16">
        <f t="shared" si="903"/>
        <v>0</v>
      </c>
      <c r="H361" s="16">
        <f t="shared" si="903"/>
        <v>0</v>
      </c>
      <c r="I361" s="16">
        <f t="shared" si="903"/>
        <v>0</v>
      </c>
      <c r="J361" s="16">
        <f t="shared" si="903"/>
        <v>0</v>
      </c>
      <c r="K361" s="16">
        <f t="shared" si="903"/>
        <v>0</v>
      </c>
      <c r="L361" s="16">
        <f t="shared" si="903"/>
        <v>0</v>
      </c>
      <c r="M361" s="16">
        <f t="shared" si="903"/>
        <v>0</v>
      </c>
      <c r="N361" s="16">
        <f t="shared" si="903"/>
        <v>0</v>
      </c>
      <c r="O361" s="16">
        <f t="shared" si="903"/>
        <v>0</v>
      </c>
      <c r="P361" s="16">
        <f t="shared" si="903"/>
        <v>0</v>
      </c>
      <c r="S361" s="52"/>
      <c r="T361" s="34"/>
      <c r="U361" s="53">
        <v>2022</v>
      </c>
      <c r="V361" s="16">
        <f t="shared" ref="V361:AE361" si="904">V12+V61+V110+V159+V208+V308+V257</f>
        <v>3</v>
      </c>
      <c r="W361" s="16">
        <f t="shared" si="904"/>
        <v>170340</v>
      </c>
      <c r="X361" s="16">
        <f t="shared" si="904"/>
        <v>0</v>
      </c>
      <c r="Y361" s="16">
        <f t="shared" si="904"/>
        <v>0</v>
      </c>
      <c r="Z361" s="16">
        <f t="shared" si="904"/>
        <v>0</v>
      </c>
      <c r="AA361" s="16">
        <f t="shared" si="904"/>
        <v>0</v>
      </c>
      <c r="AB361" s="16">
        <f t="shared" si="904"/>
        <v>0</v>
      </c>
      <c r="AC361" s="16">
        <f t="shared" si="904"/>
        <v>0</v>
      </c>
      <c r="AD361" s="16">
        <f t="shared" si="904"/>
        <v>0</v>
      </c>
      <c r="AE361" s="16">
        <f t="shared" si="904"/>
        <v>0</v>
      </c>
      <c r="AF361" s="22">
        <f t="shared" si="886"/>
        <v>3</v>
      </c>
      <c r="AG361" s="22">
        <f t="shared" si="887"/>
        <v>170340</v>
      </c>
      <c r="AJ361" s="52"/>
      <c r="AK361" s="34"/>
      <c r="AL361" s="53">
        <v>2022</v>
      </c>
      <c r="AM361" s="16">
        <f>AM308+AM257</f>
        <v>0</v>
      </c>
      <c r="AN361" s="16">
        <f>AN308+AN257</f>
        <v>0</v>
      </c>
      <c r="AO361" s="16">
        <f t="shared" ref="AO361:AV361" si="905">AO308</f>
        <v>0</v>
      </c>
      <c r="AP361" s="16">
        <f t="shared" si="905"/>
        <v>0</v>
      </c>
      <c r="AQ361" s="16">
        <f t="shared" si="905"/>
        <v>0</v>
      </c>
      <c r="AR361" s="16">
        <f t="shared" si="905"/>
        <v>0</v>
      </c>
      <c r="AS361" s="16">
        <f t="shared" si="905"/>
        <v>0</v>
      </c>
      <c r="AT361" s="16">
        <f t="shared" si="905"/>
        <v>0</v>
      </c>
      <c r="AU361" s="16">
        <f t="shared" si="905"/>
        <v>0</v>
      </c>
      <c r="AV361" s="16">
        <f t="shared" si="905"/>
        <v>0</v>
      </c>
      <c r="AW361" s="22">
        <f t="shared" si="889"/>
        <v>0</v>
      </c>
      <c r="AX361" s="22">
        <f t="shared" si="890"/>
        <v>0</v>
      </c>
      <c r="BA361" s="52"/>
      <c r="BB361" s="34"/>
      <c r="BC361" s="53">
        <v>2022</v>
      </c>
      <c r="BD361" s="52">
        <f t="shared" si="872"/>
        <v>3</v>
      </c>
      <c r="BE361" s="52">
        <f t="shared" si="873"/>
        <v>170340</v>
      </c>
      <c r="BF361" s="52">
        <f t="shared" si="874"/>
        <v>0</v>
      </c>
      <c r="BG361" s="52">
        <f t="shared" si="875"/>
        <v>0</v>
      </c>
      <c r="BH361" s="52">
        <f t="shared" si="876"/>
        <v>0</v>
      </c>
      <c r="BI361" s="52">
        <f t="shared" si="877"/>
        <v>0</v>
      </c>
      <c r="BJ361" s="52">
        <f t="shared" si="878"/>
        <v>0</v>
      </c>
      <c r="BK361" s="52">
        <f t="shared" si="879"/>
        <v>0</v>
      </c>
      <c r="BL361" s="52">
        <f t="shared" si="880"/>
        <v>0</v>
      </c>
      <c r="BM361" s="52">
        <f t="shared" si="881"/>
        <v>0</v>
      </c>
      <c r="BN361" s="10">
        <f t="shared" si="882"/>
        <v>3</v>
      </c>
      <c r="BO361" s="10">
        <f t="shared" si="883"/>
        <v>170340</v>
      </c>
    </row>
    <row r="362" ht="18.75" spans="2:67">
      <c r="B362" s="54"/>
      <c r="C362" s="55"/>
      <c r="D362" s="5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22"/>
      <c r="P362" s="22"/>
      <c r="S362" s="54"/>
      <c r="T362" s="55"/>
      <c r="U362" s="53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22">
        <f t="shared" si="886"/>
        <v>0</v>
      </c>
      <c r="AG362" s="22">
        <f t="shared" si="887"/>
        <v>0</v>
      </c>
      <c r="AJ362" s="54"/>
      <c r="AK362" s="55"/>
      <c r="AL362" s="53">
        <v>2023</v>
      </c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22">
        <f t="shared" si="889"/>
        <v>0</v>
      </c>
      <c r="AX362" s="22">
        <f t="shared" si="890"/>
        <v>0</v>
      </c>
      <c r="BA362" s="54"/>
      <c r="BB362" s="55"/>
      <c r="BC362" s="53"/>
      <c r="BD362" s="52">
        <f t="shared" si="872"/>
        <v>0</v>
      </c>
      <c r="BE362" s="52">
        <f t="shared" si="873"/>
        <v>0</v>
      </c>
      <c r="BF362" s="52">
        <f t="shared" si="874"/>
        <v>0</v>
      </c>
      <c r="BG362" s="52">
        <f t="shared" si="875"/>
        <v>0</v>
      </c>
      <c r="BH362" s="52">
        <f t="shared" si="876"/>
        <v>0</v>
      </c>
      <c r="BI362" s="52">
        <f t="shared" si="877"/>
        <v>0</v>
      </c>
      <c r="BJ362" s="52">
        <f t="shared" si="878"/>
        <v>0</v>
      </c>
      <c r="BK362" s="52">
        <f t="shared" si="879"/>
        <v>0</v>
      </c>
      <c r="BL362" s="52">
        <f t="shared" si="880"/>
        <v>0</v>
      </c>
      <c r="BM362" s="52">
        <f t="shared" si="881"/>
        <v>0</v>
      </c>
      <c r="BN362" s="10">
        <f t="shared" si="882"/>
        <v>0</v>
      </c>
      <c r="BO362" s="10">
        <f t="shared" si="883"/>
        <v>0</v>
      </c>
    </row>
    <row r="363" customHeight="1" spans="2:67">
      <c r="B363" s="56" t="s">
        <v>61</v>
      </c>
      <c r="C363" s="57"/>
      <c r="D363" s="58"/>
      <c r="E363" s="59">
        <f>SUM(E355:E362)</f>
        <v>0</v>
      </c>
      <c r="F363" s="59">
        <f t="shared" ref="F363:P363" si="906">SUM(F355:F362)</f>
        <v>0</v>
      </c>
      <c r="G363" s="59">
        <f t="shared" si="906"/>
        <v>0</v>
      </c>
      <c r="H363" s="59">
        <f t="shared" si="906"/>
        <v>0</v>
      </c>
      <c r="I363" s="59">
        <f t="shared" si="906"/>
        <v>0</v>
      </c>
      <c r="J363" s="59">
        <f t="shared" si="906"/>
        <v>0</v>
      </c>
      <c r="K363" s="59">
        <f t="shared" si="906"/>
        <v>0</v>
      </c>
      <c r="L363" s="59">
        <f t="shared" si="906"/>
        <v>0</v>
      </c>
      <c r="M363" s="59">
        <f t="shared" si="906"/>
        <v>0</v>
      </c>
      <c r="N363" s="59">
        <f t="shared" si="906"/>
        <v>0</v>
      </c>
      <c r="O363" s="59">
        <f t="shared" si="906"/>
        <v>0</v>
      </c>
      <c r="P363" s="59">
        <f t="shared" si="906"/>
        <v>0</v>
      </c>
      <c r="S363" s="56" t="s">
        <v>61</v>
      </c>
      <c r="T363" s="57"/>
      <c r="U363" s="58"/>
      <c r="V363" s="61">
        <f>SUM(V355:V362)</f>
        <v>6</v>
      </c>
      <c r="W363" s="61">
        <f t="shared" ref="W363:AE363" si="907">SUM(W355:W362)</f>
        <v>340680</v>
      </c>
      <c r="X363" s="61">
        <f t="shared" si="907"/>
        <v>0</v>
      </c>
      <c r="Y363" s="61">
        <f t="shared" si="907"/>
        <v>0</v>
      </c>
      <c r="Z363" s="61">
        <f t="shared" si="907"/>
        <v>0</v>
      </c>
      <c r="AA363" s="61">
        <f t="shared" si="907"/>
        <v>0</v>
      </c>
      <c r="AB363" s="61">
        <f t="shared" si="907"/>
        <v>0</v>
      </c>
      <c r="AC363" s="61">
        <f t="shared" si="907"/>
        <v>0</v>
      </c>
      <c r="AD363" s="61">
        <f t="shared" si="907"/>
        <v>0</v>
      </c>
      <c r="AE363" s="61">
        <f t="shared" si="907"/>
        <v>0</v>
      </c>
      <c r="AF363" s="22">
        <f t="shared" si="886"/>
        <v>6</v>
      </c>
      <c r="AG363" s="22">
        <f t="shared" si="887"/>
        <v>340680</v>
      </c>
      <c r="AJ363" s="56" t="s">
        <v>61</v>
      </c>
      <c r="AK363" s="57"/>
      <c r="AL363" s="58"/>
      <c r="AM363" s="59">
        <f>SUM(AM355:AM362)</f>
        <v>0</v>
      </c>
      <c r="AN363" s="59">
        <f t="shared" ref="AN363:AX363" si="908">SUM(AN355:AN362)</f>
        <v>0</v>
      </c>
      <c r="AO363" s="59">
        <f t="shared" si="908"/>
        <v>0</v>
      </c>
      <c r="AP363" s="59">
        <f t="shared" si="908"/>
        <v>0</v>
      </c>
      <c r="AQ363" s="59">
        <f t="shared" si="908"/>
        <v>0</v>
      </c>
      <c r="AR363" s="59">
        <f t="shared" si="908"/>
        <v>0</v>
      </c>
      <c r="AS363" s="59">
        <f t="shared" si="908"/>
        <v>0</v>
      </c>
      <c r="AT363" s="59">
        <f t="shared" si="908"/>
        <v>0</v>
      </c>
      <c r="AU363" s="59">
        <f t="shared" si="908"/>
        <v>0</v>
      </c>
      <c r="AV363" s="59">
        <f t="shared" si="908"/>
        <v>0</v>
      </c>
      <c r="AW363" s="59">
        <f t="shared" si="908"/>
        <v>0</v>
      </c>
      <c r="AX363" s="59">
        <f t="shared" si="908"/>
        <v>0</v>
      </c>
      <c r="BA363" s="56" t="s">
        <v>61</v>
      </c>
      <c r="BB363" s="57"/>
      <c r="BC363" s="58"/>
      <c r="BD363" s="52">
        <f t="shared" si="872"/>
        <v>6</v>
      </c>
      <c r="BE363" s="52">
        <f t="shared" si="873"/>
        <v>340680</v>
      </c>
      <c r="BF363" s="52">
        <f t="shared" si="874"/>
        <v>0</v>
      </c>
      <c r="BG363" s="52">
        <f t="shared" si="875"/>
        <v>0</v>
      </c>
      <c r="BH363" s="52">
        <f t="shared" si="876"/>
        <v>0</v>
      </c>
      <c r="BI363" s="52">
        <f t="shared" si="877"/>
        <v>0</v>
      </c>
      <c r="BJ363" s="52">
        <f t="shared" si="878"/>
        <v>0</v>
      </c>
      <c r="BK363" s="52">
        <f t="shared" si="879"/>
        <v>0</v>
      </c>
      <c r="BL363" s="52">
        <f t="shared" si="880"/>
        <v>0</v>
      </c>
      <c r="BM363" s="52">
        <f t="shared" si="881"/>
        <v>0</v>
      </c>
      <c r="BN363" s="10">
        <f t="shared" si="882"/>
        <v>6</v>
      </c>
      <c r="BO363" s="10">
        <f t="shared" si="883"/>
        <v>340680</v>
      </c>
    </row>
    <row r="364" ht="18.75" spans="2:67">
      <c r="B364" s="52">
        <v>2</v>
      </c>
      <c r="C364" s="34" t="s">
        <v>640</v>
      </c>
      <c r="D364" s="53">
        <v>2016</v>
      </c>
      <c r="E364" s="13">
        <f t="shared" ref="E364:N364" si="909">E13+E62+E111+E160+E209+E261+E310</f>
        <v>0</v>
      </c>
      <c r="F364" s="13">
        <f t="shared" si="909"/>
        <v>0</v>
      </c>
      <c r="G364" s="13">
        <f t="shared" si="909"/>
        <v>0</v>
      </c>
      <c r="H364" s="13">
        <f t="shared" si="909"/>
        <v>0</v>
      </c>
      <c r="I364" s="13">
        <f t="shared" si="909"/>
        <v>0</v>
      </c>
      <c r="J364" s="13">
        <f t="shared" si="909"/>
        <v>0</v>
      </c>
      <c r="K364" s="13">
        <f t="shared" si="909"/>
        <v>0</v>
      </c>
      <c r="L364" s="13">
        <f t="shared" si="909"/>
        <v>0</v>
      </c>
      <c r="M364" s="13">
        <f t="shared" si="909"/>
        <v>0</v>
      </c>
      <c r="N364" s="13">
        <f t="shared" si="909"/>
        <v>0</v>
      </c>
      <c r="O364" s="22">
        <f t="shared" ref="O364:O370" si="910">E364+G364+I364+K364+M364</f>
        <v>0</v>
      </c>
      <c r="P364" s="22">
        <f t="shared" ref="P364:P370" si="911">F364+H364+J364+L364+N364</f>
        <v>0</v>
      </c>
      <c r="S364" s="52">
        <v>2</v>
      </c>
      <c r="T364" s="34" t="s">
        <v>640</v>
      </c>
      <c r="U364" s="53">
        <v>2016</v>
      </c>
      <c r="V364" s="13">
        <f t="shared" ref="V364:AE364" si="912">V13+V62+V111+V160+V209+V310+V261</f>
        <v>0</v>
      </c>
      <c r="W364" s="13">
        <f t="shared" si="912"/>
        <v>0</v>
      </c>
      <c r="X364" s="13">
        <f t="shared" si="912"/>
        <v>0</v>
      </c>
      <c r="Y364" s="13">
        <f t="shared" si="912"/>
        <v>0</v>
      </c>
      <c r="Z364" s="13">
        <f t="shared" si="912"/>
        <v>0</v>
      </c>
      <c r="AA364" s="13">
        <f t="shared" si="912"/>
        <v>0</v>
      </c>
      <c r="AB364" s="13">
        <f t="shared" si="912"/>
        <v>0</v>
      </c>
      <c r="AC364" s="13">
        <f t="shared" si="912"/>
        <v>0</v>
      </c>
      <c r="AD364" s="13">
        <f t="shared" si="912"/>
        <v>0</v>
      </c>
      <c r="AE364" s="13">
        <f t="shared" si="912"/>
        <v>0</v>
      </c>
      <c r="AF364" s="22">
        <f t="shared" si="886"/>
        <v>0</v>
      </c>
      <c r="AG364" s="22">
        <f t="shared" si="887"/>
        <v>0</v>
      </c>
      <c r="AJ364" s="52">
        <v>2</v>
      </c>
      <c r="AK364" s="34" t="s">
        <v>640</v>
      </c>
      <c r="AL364" s="53">
        <v>2016</v>
      </c>
      <c r="AM364" s="13">
        <f t="shared" ref="AM364:AV364" si="913">AM13+AM62+AM111+AM160+AM209+AM310+AM261</f>
        <v>0</v>
      </c>
      <c r="AN364" s="13">
        <f t="shared" si="913"/>
        <v>0</v>
      </c>
      <c r="AO364" s="13">
        <f t="shared" si="913"/>
        <v>0</v>
      </c>
      <c r="AP364" s="13">
        <f t="shared" si="913"/>
        <v>0</v>
      </c>
      <c r="AQ364" s="13">
        <f t="shared" si="913"/>
        <v>0</v>
      </c>
      <c r="AR364" s="13">
        <f t="shared" si="913"/>
        <v>0</v>
      </c>
      <c r="AS364" s="13">
        <f t="shared" si="913"/>
        <v>0</v>
      </c>
      <c r="AT364" s="13">
        <f t="shared" si="913"/>
        <v>0</v>
      </c>
      <c r="AU364" s="13">
        <f t="shared" si="913"/>
        <v>0</v>
      </c>
      <c r="AV364" s="13">
        <f t="shared" si="913"/>
        <v>0</v>
      </c>
      <c r="AW364" s="22">
        <f t="shared" ref="AW364:AW369" si="914">AM364+AO364+AQ364+AS364+AU364</f>
        <v>0</v>
      </c>
      <c r="AX364" s="22">
        <f t="shared" ref="AX364:AX369" si="915">AN364+AP364+AR364+AT364+AV364</f>
        <v>0</v>
      </c>
      <c r="BA364" s="52">
        <v>2</v>
      </c>
      <c r="BB364" s="34" t="s">
        <v>640</v>
      </c>
      <c r="BC364" s="53">
        <v>2016</v>
      </c>
      <c r="BD364" s="52">
        <f t="shared" si="872"/>
        <v>0</v>
      </c>
      <c r="BE364" s="52">
        <f t="shared" si="873"/>
        <v>0</v>
      </c>
      <c r="BF364" s="52">
        <f t="shared" si="874"/>
        <v>0</v>
      </c>
      <c r="BG364" s="52">
        <f t="shared" si="875"/>
        <v>0</v>
      </c>
      <c r="BH364" s="52">
        <f t="shared" si="876"/>
        <v>0</v>
      </c>
      <c r="BI364" s="52">
        <f t="shared" si="877"/>
        <v>0</v>
      </c>
      <c r="BJ364" s="52">
        <f t="shared" si="878"/>
        <v>0</v>
      </c>
      <c r="BK364" s="52">
        <f t="shared" si="879"/>
        <v>0</v>
      </c>
      <c r="BL364" s="52">
        <f t="shared" si="880"/>
        <v>0</v>
      </c>
      <c r="BM364" s="52">
        <f t="shared" si="881"/>
        <v>0</v>
      </c>
      <c r="BN364" s="10">
        <f t="shared" si="882"/>
        <v>0</v>
      </c>
      <c r="BO364" s="10">
        <f t="shared" si="883"/>
        <v>0</v>
      </c>
    </row>
    <row r="365" ht="18.75" spans="2:67">
      <c r="B365" s="52"/>
      <c r="C365" s="34"/>
      <c r="D365" s="53">
        <v>2017</v>
      </c>
      <c r="E365" s="13">
        <f t="shared" ref="E365:N365" si="916">E14+E63+E112+E161+E210+E262+E311</f>
        <v>0</v>
      </c>
      <c r="F365" s="13">
        <f t="shared" si="916"/>
        <v>0</v>
      </c>
      <c r="G365" s="13">
        <f t="shared" si="916"/>
        <v>0</v>
      </c>
      <c r="H365" s="13">
        <f t="shared" si="916"/>
        <v>0</v>
      </c>
      <c r="I365" s="13">
        <f t="shared" si="916"/>
        <v>0</v>
      </c>
      <c r="J365" s="13">
        <f t="shared" si="916"/>
        <v>0</v>
      </c>
      <c r="K365" s="13">
        <f t="shared" si="916"/>
        <v>0</v>
      </c>
      <c r="L365" s="13">
        <f t="shared" si="916"/>
        <v>0</v>
      </c>
      <c r="M365" s="13">
        <f t="shared" si="916"/>
        <v>0</v>
      </c>
      <c r="N365" s="13">
        <f t="shared" si="916"/>
        <v>0</v>
      </c>
      <c r="O365" s="22">
        <f t="shared" si="910"/>
        <v>0</v>
      </c>
      <c r="P365" s="22">
        <f t="shared" si="911"/>
        <v>0</v>
      </c>
      <c r="S365" s="52"/>
      <c r="T365" s="34"/>
      <c r="U365" s="53">
        <v>2017</v>
      </c>
      <c r="V365" s="13">
        <f t="shared" ref="V365:AE365" si="917">V14+V63+V112+V161+V210+V311+V262</f>
        <v>0</v>
      </c>
      <c r="W365" s="13">
        <f t="shared" si="917"/>
        <v>0</v>
      </c>
      <c r="X365" s="13">
        <f t="shared" si="917"/>
        <v>0</v>
      </c>
      <c r="Y365" s="13">
        <f t="shared" si="917"/>
        <v>0</v>
      </c>
      <c r="Z365" s="13">
        <f t="shared" si="917"/>
        <v>0</v>
      </c>
      <c r="AA365" s="13">
        <f t="shared" si="917"/>
        <v>0</v>
      </c>
      <c r="AB365" s="13">
        <f t="shared" si="917"/>
        <v>0</v>
      </c>
      <c r="AC365" s="13">
        <f t="shared" si="917"/>
        <v>0</v>
      </c>
      <c r="AD365" s="13">
        <f t="shared" si="917"/>
        <v>0</v>
      </c>
      <c r="AE365" s="13">
        <f t="shared" si="917"/>
        <v>0</v>
      </c>
      <c r="AF365" s="22">
        <f t="shared" si="886"/>
        <v>0</v>
      </c>
      <c r="AG365" s="22">
        <f t="shared" si="887"/>
        <v>0</v>
      </c>
      <c r="AJ365" s="52"/>
      <c r="AK365" s="34"/>
      <c r="AL365" s="53">
        <v>2017</v>
      </c>
      <c r="AM365" s="13">
        <f t="shared" ref="AM365:AV365" si="918">AM14+AM63+AM112+AM161+AM210+AM311+AM262</f>
        <v>0</v>
      </c>
      <c r="AN365" s="13">
        <f t="shared" si="918"/>
        <v>0</v>
      </c>
      <c r="AO365" s="13">
        <f t="shared" si="918"/>
        <v>0</v>
      </c>
      <c r="AP365" s="13">
        <f t="shared" si="918"/>
        <v>0</v>
      </c>
      <c r="AQ365" s="13">
        <f t="shared" si="918"/>
        <v>0</v>
      </c>
      <c r="AR365" s="13">
        <f t="shared" si="918"/>
        <v>0</v>
      </c>
      <c r="AS365" s="13">
        <f t="shared" si="918"/>
        <v>0</v>
      </c>
      <c r="AT365" s="13">
        <f t="shared" si="918"/>
        <v>0</v>
      </c>
      <c r="AU365" s="13">
        <f t="shared" si="918"/>
        <v>0</v>
      </c>
      <c r="AV365" s="13">
        <f t="shared" si="918"/>
        <v>0</v>
      </c>
      <c r="AW365" s="22">
        <f t="shared" si="914"/>
        <v>0</v>
      </c>
      <c r="AX365" s="22">
        <f t="shared" si="915"/>
        <v>0</v>
      </c>
      <c r="BA365" s="52"/>
      <c r="BB365" s="34"/>
      <c r="BC365" s="53">
        <v>2017</v>
      </c>
      <c r="BD365" s="52">
        <f t="shared" si="872"/>
        <v>0</v>
      </c>
      <c r="BE365" s="52">
        <f t="shared" si="873"/>
        <v>0</v>
      </c>
      <c r="BF365" s="52">
        <f t="shared" si="874"/>
        <v>0</v>
      </c>
      <c r="BG365" s="52">
        <f t="shared" si="875"/>
        <v>0</v>
      </c>
      <c r="BH365" s="52">
        <f t="shared" si="876"/>
        <v>0</v>
      </c>
      <c r="BI365" s="52">
        <f t="shared" si="877"/>
        <v>0</v>
      </c>
      <c r="BJ365" s="52">
        <f t="shared" si="878"/>
        <v>0</v>
      </c>
      <c r="BK365" s="52">
        <f t="shared" si="879"/>
        <v>0</v>
      </c>
      <c r="BL365" s="52">
        <f t="shared" si="880"/>
        <v>0</v>
      </c>
      <c r="BM365" s="52">
        <f t="shared" si="881"/>
        <v>0</v>
      </c>
      <c r="BN365" s="10">
        <f t="shared" si="882"/>
        <v>0</v>
      </c>
      <c r="BO365" s="10">
        <f t="shared" si="883"/>
        <v>0</v>
      </c>
    </row>
    <row r="366" ht="18.75" spans="2:67">
      <c r="B366" s="52"/>
      <c r="C366" s="34"/>
      <c r="D366" s="53">
        <v>2018</v>
      </c>
      <c r="E366" s="13">
        <f t="shared" ref="E366:N366" si="919">E15+E64+E113+E162+E211+E263+E312</f>
        <v>0</v>
      </c>
      <c r="F366" s="13">
        <f t="shared" si="919"/>
        <v>0</v>
      </c>
      <c r="G366" s="13">
        <f t="shared" si="919"/>
        <v>0</v>
      </c>
      <c r="H366" s="13">
        <f t="shared" si="919"/>
        <v>0</v>
      </c>
      <c r="I366" s="13">
        <f t="shared" si="919"/>
        <v>0</v>
      </c>
      <c r="J366" s="13">
        <f t="shared" si="919"/>
        <v>0</v>
      </c>
      <c r="K366" s="13">
        <f t="shared" si="919"/>
        <v>0</v>
      </c>
      <c r="L366" s="13">
        <f t="shared" si="919"/>
        <v>0</v>
      </c>
      <c r="M366" s="13">
        <f t="shared" si="919"/>
        <v>0</v>
      </c>
      <c r="N366" s="13">
        <f t="shared" si="919"/>
        <v>0</v>
      </c>
      <c r="O366" s="22">
        <f t="shared" si="910"/>
        <v>0</v>
      </c>
      <c r="P366" s="22">
        <f t="shared" si="911"/>
        <v>0</v>
      </c>
      <c r="S366" s="52"/>
      <c r="T366" s="34"/>
      <c r="U366" s="53">
        <v>2018</v>
      </c>
      <c r="V366" s="13">
        <f t="shared" ref="V366:AE366" si="920">V15+V64+V113+V162+V211+V312+V263</f>
        <v>0</v>
      </c>
      <c r="W366" s="13">
        <f t="shared" si="920"/>
        <v>0</v>
      </c>
      <c r="X366" s="13">
        <f t="shared" si="920"/>
        <v>0</v>
      </c>
      <c r="Y366" s="13">
        <f t="shared" si="920"/>
        <v>0</v>
      </c>
      <c r="Z366" s="13">
        <f t="shared" si="920"/>
        <v>0</v>
      </c>
      <c r="AA366" s="13">
        <f t="shared" si="920"/>
        <v>0</v>
      </c>
      <c r="AB366" s="13">
        <f t="shared" si="920"/>
        <v>0</v>
      </c>
      <c r="AC366" s="13">
        <f t="shared" si="920"/>
        <v>0</v>
      </c>
      <c r="AD366" s="13">
        <f t="shared" si="920"/>
        <v>0</v>
      </c>
      <c r="AE366" s="13">
        <f t="shared" si="920"/>
        <v>0</v>
      </c>
      <c r="AF366" s="22">
        <f t="shared" si="886"/>
        <v>0</v>
      </c>
      <c r="AG366" s="22">
        <f t="shared" si="887"/>
        <v>0</v>
      </c>
      <c r="AJ366" s="52"/>
      <c r="AK366" s="34"/>
      <c r="AL366" s="53">
        <v>2018</v>
      </c>
      <c r="AM366" s="13">
        <f t="shared" ref="AM366:AV366" si="921">AM15+AM64+AM113+AM162+AM211+AM312+AM263</f>
        <v>0</v>
      </c>
      <c r="AN366" s="13">
        <f t="shared" si="921"/>
        <v>0</v>
      </c>
      <c r="AO366" s="13">
        <f t="shared" si="921"/>
        <v>0</v>
      </c>
      <c r="AP366" s="13">
        <f t="shared" si="921"/>
        <v>0</v>
      </c>
      <c r="AQ366" s="13">
        <f t="shared" si="921"/>
        <v>0</v>
      </c>
      <c r="AR366" s="13">
        <f t="shared" si="921"/>
        <v>0</v>
      </c>
      <c r="AS366" s="13">
        <f t="shared" si="921"/>
        <v>0</v>
      </c>
      <c r="AT366" s="13">
        <f t="shared" si="921"/>
        <v>0</v>
      </c>
      <c r="AU366" s="13">
        <f t="shared" si="921"/>
        <v>0</v>
      </c>
      <c r="AV366" s="13">
        <f t="shared" si="921"/>
        <v>0</v>
      </c>
      <c r="AW366" s="22">
        <f t="shared" si="914"/>
        <v>0</v>
      </c>
      <c r="AX366" s="22">
        <f t="shared" si="915"/>
        <v>0</v>
      </c>
      <c r="BA366" s="52"/>
      <c r="BB366" s="34"/>
      <c r="BC366" s="53">
        <v>2018</v>
      </c>
      <c r="BD366" s="52">
        <f t="shared" si="872"/>
        <v>0</v>
      </c>
      <c r="BE366" s="52">
        <f t="shared" si="873"/>
        <v>0</v>
      </c>
      <c r="BF366" s="52">
        <f t="shared" si="874"/>
        <v>0</v>
      </c>
      <c r="BG366" s="52">
        <f t="shared" si="875"/>
        <v>0</v>
      </c>
      <c r="BH366" s="52">
        <f t="shared" si="876"/>
        <v>0</v>
      </c>
      <c r="BI366" s="52">
        <f t="shared" si="877"/>
        <v>0</v>
      </c>
      <c r="BJ366" s="52">
        <f t="shared" si="878"/>
        <v>0</v>
      </c>
      <c r="BK366" s="52">
        <f t="shared" si="879"/>
        <v>0</v>
      </c>
      <c r="BL366" s="52">
        <f t="shared" si="880"/>
        <v>0</v>
      </c>
      <c r="BM366" s="52">
        <f t="shared" si="881"/>
        <v>0</v>
      </c>
      <c r="BN366" s="10">
        <f t="shared" si="882"/>
        <v>0</v>
      </c>
      <c r="BO366" s="10">
        <f t="shared" si="883"/>
        <v>0</v>
      </c>
    </row>
    <row r="367" ht="18.75" spans="2:67">
      <c r="B367" s="52"/>
      <c r="C367" s="34"/>
      <c r="D367" s="53">
        <v>2019</v>
      </c>
      <c r="E367" s="13">
        <f t="shared" ref="E367:N367" si="922">E16+E65+E114+E163+E212+E264+E313</f>
        <v>0</v>
      </c>
      <c r="F367" s="13">
        <f t="shared" si="922"/>
        <v>0</v>
      </c>
      <c r="G367" s="13">
        <f t="shared" si="922"/>
        <v>0</v>
      </c>
      <c r="H367" s="13">
        <f t="shared" si="922"/>
        <v>0</v>
      </c>
      <c r="I367" s="13">
        <f t="shared" si="922"/>
        <v>0</v>
      </c>
      <c r="J367" s="13">
        <f t="shared" si="922"/>
        <v>0</v>
      </c>
      <c r="K367" s="13">
        <f t="shared" si="922"/>
        <v>0</v>
      </c>
      <c r="L367" s="13">
        <f t="shared" si="922"/>
        <v>0</v>
      </c>
      <c r="M367" s="13">
        <f t="shared" si="922"/>
        <v>0</v>
      </c>
      <c r="N367" s="13">
        <f t="shared" si="922"/>
        <v>0</v>
      </c>
      <c r="O367" s="22">
        <f t="shared" si="910"/>
        <v>0</v>
      </c>
      <c r="P367" s="22">
        <f t="shared" si="911"/>
        <v>0</v>
      </c>
      <c r="S367" s="52"/>
      <c r="T367" s="34"/>
      <c r="U367" s="53">
        <v>2019</v>
      </c>
      <c r="V367" s="13">
        <f t="shared" ref="V367:AE367" si="923">V16+V65+V114+V163+V212+V313+V264</f>
        <v>0</v>
      </c>
      <c r="W367" s="13">
        <f t="shared" si="923"/>
        <v>0</v>
      </c>
      <c r="X367" s="13">
        <f t="shared" si="923"/>
        <v>0</v>
      </c>
      <c r="Y367" s="13">
        <f t="shared" si="923"/>
        <v>0</v>
      </c>
      <c r="Z367" s="13">
        <f t="shared" si="923"/>
        <v>0</v>
      </c>
      <c r="AA367" s="13">
        <f t="shared" si="923"/>
        <v>0</v>
      </c>
      <c r="AB367" s="13">
        <f t="shared" si="923"/>
        <v>0</v>
      </c>
      <c r="AC367" s="13">
        <f t="shared" si="923"/>
        <v>0</v>
      </c>
      <c r="AD367" s="13">
        <f t="shared" si="923"/>
        <v>0</v>
      </c>
      <c r="AE367" s="13">
        <f t="shared" si="923"/>
        <v>0</v>
      </c>
      <c r="AF367" s="22">
        <f t="shared" si="886"/>
        <v>0</v>
      </c>
      <c r="AG367" s="22">
        <f t="shared" si="887"/>
        <v>0</v>
      </c>
      <c r="AJ367" s="52"/>
      <c r="AK367" s="34"/>
      <c r="AL367" s="53">
        <v>2019</v>
      </c>
      <c r="AM367" s="13">
        <f t="shared" ref="AM367:AV367" si="924">AM16+AM65+AM114+AM163+AM212+AM313+AM264</f>
        <v>0</v>
      </c>
      <c r="AN367" s="13">
        <f t="shared" si="924"/>
        <v>0</v>
      </c>
      <c r="AO367" s="13">
        <f t="shared" si="924"/>
        <v>0</v>
      </c>
      <c r="AP367" s="13">
        <f t="shared" si="924"/>
        <v>0</v>
      </c>
      <c r="AQ367" s="13">
        <f t="shared" si="924"/>
        <v>0</v>
      </c>
      <c r="AR367" s="13">
        <f t="shared" si="924"/>
        <v>0</v>
      </c>
      <c r="AS367" s="13">
        <f t="shared" si="924"/>
        <v>0</v>
      </c>
      <c r="AT367" s="13">
        <f t="shared" si="924"/>
        <v>0</v>
      </c>
      <c r="AU367" s="13">
        <f t="shared" si="924"/>
        <v>0</v>
      </c>
      <c r="AV367" s="13">
        <f t="shared" si="924"/>
        <v>0</v>
      </c>
      <c r="AW367" s="22">
        <f t="shared" si="914"/>
        <v>0</v>
      </c>
      <c r="AX367" s="22">
        <f t="shared" si="915"/>
        <v>0</v>
      </c>
      <c r="BA367" s="52"/>
      <c r="BB367" s="34"/>
      <c r="BC367" s="53">
        <v>2019</v>
      </c>
      <c r="BD367" s="52">
        <f t="shared" si="872"/>
        <v>0</v>
      </c>
      <c r="BE367" s="52">
        <f t="shared" si="873"/>
        <v>0</v>
      </c>
      <c r="BF367" s="52">
        <f t="shared" si="874"/>
        <v>0</v>
      </c>
      <c r="BG367" s="52">
        <f t="shared" si="875"/>
        <v>0</v>
      </c>
      <c r="BH367" s="52">
        <f t="shared" si="876"/>
        <v>0</v>
      </c>
      <c r="BI367" s="52">
        <f t="shared" si="877"/>
        <v>0</v>
      </c>
      <c r="BJ367" s="52">
        <f t="shared" si="878"/>
        <v>0</v>
      </c>
      <c r="BK367" s="52">
        <f t="shared" si="879"/>
        <v>0</v>
      </c>
      <c r="BL367" s="52">
        <f t="shared" si="880"/>
        <v>0</v>
      </c>
      <c r="BM367" s="52">
        <f t="shared" si="881"/>
        <v>0</v>
      </c>
      <c r="BN367" s="10">
        <f t="shared" si="882"/>
        <v>0</v>
      </c>
      <c r="BO367" s="10">
        <f t="shared" si="883"/>
        <v>0</v>
      </c>
    </row>
    <row r="368" ht="18.75" spans="2:67">
      <c r="B368" s="52"/>
      <c r="C368" s="34"/>
      <c r="D368" s="53">
        <v>2020</v>
      </c>
      <c r="E368" s="13">
        <f t="shared" ref="E368:N368" si="925">E17+E66+E115+E164+E213+E265+E314</f>
        <v>0</v>
      </c>
      <c r="F368" s="13">
        <f t="shared" si="925"/>
        <v>0</v>
      </c>
      <c r="G368" s="13">
        <f t="shared" si="925"/>
        <v>0</v>
      </c>
      <c r="H368" s="13">
        <f t="shared" si="925"/>
        <v>0</v>
      </c>
      <c r="I368" s="13">
        <f t="shared" si="925"/>
        <v>0</v>
      </c>
      <c r="J368" s="13">
        <f t="shared" si="925"/>
        <v>0</v>
      </c>
      <c r="K368" s="13">
        <f t="shared" si="925"/>
        <v>0</v>
      </c>
      <c r="L368" s="13">
        <f t="shared" si="925"/>
        <v>0</v>
      </c>
      <c r="M368" s="13">
        <f t="shared" si="925"/>
        <v>0</v>
      </c>
      <c r="N368" s="13">
        <f t="shared" si="925"/>
        <v>0</v>
      </c>
      <c r="O368" s="22">
        <f t="shared" si="910"/>
        <v>0</v>
      </c>
      <c r="P368" s="22">
        <f t="shared" si="911"/>
        <v>0</v>
      </c>
      <c r="S368" s="52"/>
      <c r="T368" s="34"/>
      <c r="U368" s="53">
        <v>2020</v>
      </c>
      <c r="V368" s="13">
        <f t="shared" ref="V368:AE368" si="926">V17+V66+V115+V164+V213+V314+V265</f>
        <v>0</v>
      </c>
      <c r="W368" s="13">
        <f t="shared" si="926"/>
        <v>0</v>
      </c>
      <c r="X368" s="13">
        <f t="shared" si="926"/>
        <v>0</v>
      </c>
      <c r="Y368" s="13">
        <f t="shared" si="926"/>
        <v>0</v>
      </c>
      <c r="Z368" s="13">
        <f t="shared" si="926"/>
        <v>0</v>
      </c>
      <c r="AA368" s="13">
        <f t="shared" si="926"/>
        <v>0</v>
      </c>
      <c r="AB368" s="13">
        <f t="shared" si="926"/>
        <v>0</v>
      </c>
      <c r="AC368" s="13">
        <f t="shared" si="926"/>
        <v>0</v>
      </c>
      <c r="AD368" s="13">
        <f t="shared" si="926"/>
        <v>0</v>
      </c>
      <c r="AE368" s="13">
        <f t="shared" si="926"/>
        <v>0</v>
      </c>
      <c r="AF368" s="22">
        <f t="shared" si="886"/>
        <v>0</v>
      </c>
      <c r="AG368" s="22">
        <f t="shared" si="887"/>
        <v>0</v>
      </c>
      <c r="AJ368" s="52"/>
      <c r="AK368" s="34"/>
      <c r="AL368" s="53">
        <v>2020</v>
      </c>
      <c r="AM368" s="13">
        <f t="shared" ref="AM368:AV368" si="927">AM17+AM66+AM115+AM164+AM213+AM314+AM265</f>
        <v>0</v>
      </c>
      <c r="AN368" s="13">
        <f t="shared" si="927"/>
        <v>0</v>
      </c>
      <c r="AO368" s="13">
        <f t="shared" si="927"/>
        <v>0</v>
      </c>
      <c r="AP368" s="13">
        <f t="shared" si="927"/>
        <v>0</v>
      </c>
      <c r="AQ368" s="13">
        <f t="shared" si="927"/>
        <v>0</v>
      </c>
      <c r="AR368" s="13">
        <f t="shared" si="927"/>
        <v>0</v>
      </c>
      <c r="AS368" s="13">
        <f t="shared" si="927"/>
        <v>0</v>
      </c>
      <c r="AT368" s="13">
        <f t="shared" si="927"/>
        <v>0</v>
      </c>
      <c r="AU368" s="13">
        <f t="shared" si="927"/>
        <v>0</v>
      </c>
      <c r="AV368" s="13">
        <f t="shared" si="927"/>
        <v>0</v>
      </c>
      <c r="AW368" s="10">
        <f t="shared" si="914"/>
        <v>0</v>
      </c>
      <c r="AX368" s="10">
        <f t="shared" si="915"/>
        <v>0</v>
      </c>
      <c r="BA368" s="52"/>
      <c r="BB368" s="34"/>
      <c r="BC368" s="53">
        <v>2020</v>
      </c>
      <c r="BD368" s="52">
        <f t="shared" si="872"/>
        <v>0</v>
      </c>
      <c r="BE368" s="52">
        <f t="shared" si="873"/>
        <v>0</v>
      </c>
      <c r="BF368" s="52">
        <f t="shared" si="874"/>
        <v>0</v>
      </c>
      <c r="BG368" s="52">
        <f t="shared" si="875"/>
        <v>0</v>
      </c>
      <c r="BH368" s="52">
        <f t="shared" si="876"/>
        <v>0</v>
      </c>
      <c r="BI368" s="52">
        <f t="shared" si="877"/>
        <v>0</v>
      </c>
      <c r="BJ368" s="52">
        <f t="shared" si="878"/>
        <v>0</v>
      </c>
      <c r="BK368" s="52">
        <f t="shared" si="879"/>
        <v>0</v>
      </c>
      <c r="BL368" s="52">
        <f t="shared" si="880"/>
        <v>0</v>
      </c>
      <c r="BM368" s="52">
        <f t="shared" si="881"/>
        <v>0</v>
      </c>
      <c r="BN368" s="10">
        <f t="shared" si="882"/>
        <v>0</v>
      </c>
      <c r="BO368" s="10">
        <f t="shared" si="883"/>
        <v>0</v>
      </c>
    </row>
    <row r="369" ht="18.75" spans="2:67">
      <c r="B369" s="52"/>
      <c r="C369" s="34"/>
      <c r="D369" s="53">
        <v>2021</v>
      </c>
      <c r="E369" s="13">
        <f t="shared" ref="E369:N369" si="928">E18+E67+E116+E165+E214+E266+E315</f>
        <v>6</v>
      </c>
      <c r="F369" s="13">
        <f t="shared" si="928"/>
        <v>46333</v>
      </c>
      <c r="G369" s="13">
        <f t="shared" si="928"/>
        <v>0</v>
      </c>
      <c r="H369" s="13">
        <f t="shared" si="928"/>
        <v>0</v>
      </c>
      <c r="I369" s="13">
        <f t="shared" si="928"/>
        <v>0</v>
      </c>
      <c r="J369" s="13">
        <f t="shared" si="928"/>
        <v>0</v>
      </c>
      <c r="K369" s="13">
        <f t="shared" si="928"/>
        <v>0</v>
      </c>
      <c r="L369" s="13">
        <f t="shared" si="928"/>
        <v>0</v>
      </c>
      <c r="M369" s="13">
        <f t="shared" si="928"/>
        <v>0</v>
      </c>
      <c r="N369" s="13">
        <f t="shared" si="928"/>
        <v>0</v>
      </c>
      <c r="O369" s="22">
        <f t="shared" si="910"/>
        <v>6</v>
      </c>
      <c r="P369" s="22">
        <f t="shared" si="911"/>
        <v>46333</v>
      </c>
      <c r="S369" s="52"/>
      <c r="T369" s="34"/>
      <c r="U369" s="53">
        <v>2021</v>
      </c>
      <c r="V369" s="13">
        <f t="shared" ref="V369:AE369" si="929">V18+V67+V116+V165+V214+V315+V266</f>
        <v>0</v>
      </c>
      <c r="W369" s="13">
        <f t="shared" si="929"/>
        <v>0</v>
      </c>
      <c r="X369" s="13">
        <f t="shared" si="929"/>
        <v>0</v>
      </c>
      <c r="Y369" s="13">
        <f t="shared" si="929"/>
        <v>0</v>
      </c>
      <c r="Z369" s="13">
        <f t="shared" si="929"/>
        <v>0</v>
      </c>
      <c r="AA369" s="13">
        <f t="shared" si="929"/>
        <v>0</v>
      </c>
      <c r="AB369" s="13">
        <f t="shared" si="929"/>
        <v>0</v>
      </c>
      <c r="AC369" s="13">
        <f t="shared" si="929"/>
        <v>0</v>
      </c>
      <c r="AD369" s="13">
        <f t="shared" si="929"/>
        <v>0</v>
      </c>
      <c r="AE369" s="13">
        <f t="shared" si="929"/>
        <v>0</v>
      </c>
      <c r="AF369" s="22">
        <f t="shared" si="886"/>
        <v>0</v>
      </c>
      <c r="AG369" s="22">
        <f t="shared" si="887"/>
        <v>0</v>
      </c>
      <c r="AJ369" s="52"/>
      <c r="AK369" s="34"/>
      <c r="AL369" s="53">
        <v>2021</v>
      </c>
      <c r="AM369" s="13">
        <f t="shared" ref="AM369:AV369" si="930">AM18+AM67+AM116+AM165+AM214+AM315+AM266</f>
        <v>3</v>
      </c>
      <c r="AN369" s="13">
        <f t="shared" si="930"/>
        <v>707</v>
      </c>
      <c r="AO369" s="13">
        <f t="shared" si="930"/>
        <v>0</v>
      </c>
      <c r="AP369" s="13">
        <f t="shared" si="930"/>
        <v>0</v>
      </c>
      <c r="AQ369" s="13">
        <f t="shared" si="930"/>
        <v>0</v>
      </c>
      <c r="AR369" s="13">
        <f t="shared" si="930"/>
        <v>0</v>
      </c>
      <c r="AS369" s="13">
        <f t="shared" si="930"/>
        <v>0</v>
      </c>
      <c r="AT369" s="13">
        <f t="shared" si="930"/>
        <v>0</v>
      </c>
      <c r="AU369" s="13">
        <f t="shared" si="930"/>
        <v>0</v>
      </c>
      <c r="AV369" s="13">
        <f t="shared" si="930"/>
        <v>0</v>
      </c>
      <c r="AW369" s="10">
        <f t="shared" si="914"/>
        <v>3</v>
      </c>
      <c r="AX369" s="10">
        <f t="shared" si="915"/>
        <v>707</v>
      </c>
      <c r="BA369" s="52"/>
      <c r="BB369" s="34"/>
      <c r="BC369" s="53">
        <v>2021</v>
      </c>
      <c r="BD369" s="52">
        <f t="shared" si="872"/>
        <v>3</v>
      </c>
      <c r="BE369" s="52">
        <f t="shared" si="873"/>
        <v>45626</v>
      </c>
      <c r="BF369" s="52">
        <f t="shared" si="874"/>
        <v>0</v>
      </c>
      <c r="BG369" s="52">
        <f t="shared" si="875"/>
        <v>0</v>
      </c>
      <c r="BH369" s="52">
        <f t="shared" si="876"/>
        <v>0</v>
      </c>
      <c r="BI369" s="52">
        <f t="shared" si="877"/>
        <v>0</v>
      </c>
      <c r="BJ369" s="52">
        <f t="shared" si="878"/>
        <v>0</v>
      </c>
      <c r="BK369" s="52">
        <f t="shared" si="879"/>
        <v>0</v>
      </c>
      <c r="BL369" s="52">
        <f t="shared" si="880"/>
        <v>0</v>
      </c>
      <c r="BM369" s="52">
        <f t="shared" si="881"/>
        <v>0</v>
      </c>
      <c r="BN369" s="10">
        <f t="shared" si="882"/>
        <v>3</v>
      </c>
      <c r="BO369" s="10">
        <f t="shared" si="883"/>
        <v>45626</v>
      </c>
    </row>
    <row r="370" ht="18.75" spans="2:67">
      <c r="B370" s="52"/>
      <c r="C370" s="34"/>
      <c r="D370" s="53">
        <v>2022</v>
      </c>
      <c r="E370" s="16">
        <f>E22+E71+E120+E169+E218+E317+E268</f>
        <v>0</v>
      </c>
      <c r="F370" s="16">
        <f t="shared" ref="F370:N370" si="931">F22+F71+F120+F169+F218+F317+F268</f>
        <v>0</v>
      </c>
      <c r="G370" s="16">
        <f t="shared" si="931"/>
        <v>0</v>
      </c>
      <c r="H370" s="16">
        <f t="shared" si="931"/>
        <v>0</v>
      </c>
      <c r="I370" s="16">
        <f t="shared" si="931"/>
        <v>0</v>
      </c>
      <c r="J370" s="16">
        <f t="shared" si="931"/>
        <v>0</v>
      </c>
      <c r="K370" s="16">
        <f t="shared" si="931"/>
        <v>0</v>
      </c>
      <c r="L370" s="16">
        <f t="shared" si="931"/>
        <v>0</v>
      </c>
      <c r="M370" s="16">
        <f t="shared" si="931"/>
        <v>0</v>
      </c>
      <c r="N370" s="16">
        <f t="shared" si="931"/>
        <v>0</v>
      </c>
      <c r="O370" s="22">
        <f t="shared" si="910"/>
        <v>0</v>
      </c>
      <c r="P370" s="22">
        <f t="shared" si="911"/>
        <v>0</v>
      </c>
      <c r="S370" s="52"/>
      <c r="T370" s="34"/>
      <c r="U370" s="53">
        <v>2022</v>
      </c>
      <c r="V370" s="16">
        <f t="shared" ref="V370:AE370" si="932">V22+V71+V120+V169+V218+V317+V268</f>
        <v>0</v>
      </c>
      <c r="W370" s="16">
        <f t="shared" si="932"/>
        <v>0</v>
      </c>
      <c r="X370" s="16">
        <f t="shared" si="932"/>
        <v>0</v>
      </c>
      <c r="Y370" s="16">
        <f t="shared" si="932"/>
        <v>0</v>
      </c>
      <c r="Z370" s="16">
        <f t="shared" si="932"/>
        <v>0</v>
      </c>
      <c r="AA370" s="16">
        <f t="shared" si="932"/>
        <v>0</v>
      </c>
      <c r="AB370" s="16">
        <f t="shared" si="932"/>
        <v>0</v>
      </c>
      <c r="AC370" s="16">
        <f t="shared" si="932"/>
        <v>0</v>
      </c>
      <c r="AD370" s="16">
        <f t="shared" si="932"/>
        <v>0</v>
      </c>
      <c r="AE370" s="16">
        <f t="shared" si="932"/>
        <v>0</v>
      </c>
      <c r="AF370" s="22">
        <f t="shared" si="886"/>
        <v>0</v>
      </c>
      <c r="AG370" s="22">
        <f t="shared" si="887"/>
        <v>0</v>
      </c>
      <c r="AJ370" s="52"/>
      <c r="AK370" s="34"/>
      <c r="AL370" s="53">
        <v>2022</v>
      </c>
      <c r="AM370" s="16">
        <f t="shared" ref="AM370:AX370" si="933">AM316</f>
        <v>0</v>
      </c>
      <c r="AN370" s="16">
        <f t="shared" si="933"/>
        <v>0</v>
      </c>
      <c r="AO370" s="16">
        <f t="shared" si="933"/>
        <v>0</v>
      </c>
      <c r="AP370" s="16">
        <f t="shared" si="933"/>
        <v>0</v>
      </c>
      <c r="AQ370" s="16">
        <f t="shared" si="933"/>
        <v>0</v>
      </c>
      <c r="AR370" s="16">
        <f t="shared" si="933"/>
        <v>0</v>
      </c>
      <c r="AS370" s="16">
        <f t="shared" si="933"/>
        <v>0</v>
      </c>
      <c r="AT370" s="16">
        <f t="shared" si="933"/>
        <v>0</v>
      </c>
      <c r="AU370" s="16">
        <f t="shared" si="933"/>
        <v>0</v>
      </c>
      <c r="AV370" s="16">
        <f t="shared" si="933"/>
        <v>0</v>
      </c>
      <c r="AW370" s="16">
        <f t="shared" si="933"/>
        <v>0</v>
      </c>
      <c r="AX370" s="16">
        <f t="shared" si="933"/>
        <v>0</v>
      </c>
      <c r="BA370" s="52"/>
      <c r="BB370" s="34"/>
      <c r="BC370" s="53">
        <v>2022</v>
      </c>
      <c r="BD370" s="52">
        <f t="shared" si="872"/>
        <v>0</v>
      </c>
      <c r="BE370" s="52">
        <f t="shared" si="873"/>
        <v>0</v>
      </c>
      <c r="BF370" s="52">
        <f t="shared" si="874"/>
        <v>0</v>
      </c>
      <c r="BG370" s="52">
        <f t="shared" si="875"/>
        <v>0</v>
      </c>
      <c r="BH370" s="52">
        <f t="shared" si="876"/>
        <v>0</v>
      </c>
      <c r="BI370" s="52">
        <f t="shared" si="877"/>
        <v>0</v>
      </c>
      <c r="BJ370" s="52">
        <f t="shared" si="878"/>
        <v>0</v>
      </c>
      <c r="BK370" s="52">
        <f t="shared" si="879"/>
        <v>0</v>
      </c>
      <c r="BL370" s="52">
        <f t="shared" si="880"/>
        <v>0</v>
      </c>
      <c r="BM370" s="52">
        <f t="shared" si="881"/>
        <v>0</v>
      </c>
      <c r="BN370" s="10">
        <f t="shared" si="882"/>
        <v>0</v>
      </c>
      <c r="BO370" s="10">
        <f t="shared" si="883"/>
        <v>0</v>
      </c>
    </row>
    <row r="371" customHeight="1" spans="2:67">
      <c r="B371" s="56" t="s">
        <v>61</v>
      </c>
      <c r="C371" s="57"/>
      <c r="D371" s="58"/>
      <c r="E371" s="59">
        <f>SUM(E364:E370)</f>
        <v>6</v>
      </c>
      <c r="F371" s="59">
        <f t="shared" ref="F371:P371" si="934">SUM(F364:F370)</f>
        <v>46333</v>
      </c>
      <c r="G371" s="59">
        <f t="shared" si="934"/>
        <v>0</v>
      </c>
      <c r="H371" s="59">
        <f t="shared" si="934"/>
        <v>0</v>
      </c>
      <c r="I371" s="59">
        <f t="shared" si="934"/>
        <v>0</v>
      </c>
      <c r="J371" s="59">
        <f t="shared" si="934"/>
        <v>0</v>
      </c>
      <c r="K371" s="59">
        <f t="shared" si="934"/>
        <v>0</v>
      </c>
      <c r="L371" s="59">
        <f t="shared" si="934"/>
        <v>0</v>
      </c>
      <c r="M371" s="59">
        <f t="shared" si="934"/>
        <v>0</v>
      </c>
      <c r="N371" s="59">
        <f t="shared" si="934"/>
        <v>0</v>
      </c>
      <c r="O371" s="59">
        <f t="shared" si="934"/>
        <v>6</v>
      </c>
      <c r="P371" s="59">
        <f t="shared" si="934"/>
        <v>46333</v>
      </c>
      <c r="S371" s="56" t="s">
        <v>61</v>
      </c>
      <c r="T371" s="57"/>
      <c r="U371" s="58"/>
      <c r="V371" s="59">
        <f>SUM(V364:V370)</f>
        <v>0</v>
      </c>
      <c r="W371" s="59">
        <f t="shared" ref="W371:AE371" si="935">SUM(W364:W370)</f>
        <v>0</v>
      </c>
      <c r="X371" s="59">
        <f t="shared" si="935"/>
        <v>0</v>
      </c>
      <c r="Y371" s="59">
        <f t="shared" si="935"/>
        <v>0</v>
      </c>
      <c r="Z371" s="59">
        <f t="shared" si="935"/>
        <v>0</v>
      </c>
      <c r="AA371" s="59">
        <f t="shared" si="935"/>
        <v>0</v>
      </c>
      <c r="AB371" s="59">
        <f t="shared" si="935"/>
        <v>0</v>
      </c>
      <c r="AC371" s="59">
        <f t="shared" si="935"/>
        <v>0</v>
      </c>
      <c r="AD371" s="59">
        <f t="shared" si="935"/>
        <v>0</v>
      </c>
      <c r="AE371" s="59">
        <f t="shared" si="935"/>
        <v>0</v>
      </c>
      <c r="AF371" s="22">
        <f t="shared" si="886"/>
        <v>0</v>
      </c>
      <c r="AG371" s="22">
        <f t="shared" si="887"/>
        <v>0</v>
      </c>
      <c r="AJ371" s="56" t="s">
        <v>61</v>
      </c>
      <c r="AK371" s="57"/>
      <c r="AL371" s="58"/>
      <c r="AM371" s="59">
        <f>SUM(AM364:AM370)</f>
        <v>3</v>
      </c>
      <c r="AN371" s="59">
        <f t="shared" ref="AN371" si="936">SUM(AN364:AN370)</f>
        <v>707</v>
      </c>
      <c r="AO371" s="59">
        <f t="shared" ref="AO371" si="937">SUM(AO364:AO370)</f>
        <v>0</v>
      </c>
      <c r="AP371" s="59">
        <f t="shared" ref="AP371" si="938">SUM(AP364:AP370)</f>
        <v>0</v>
      </c>
      <c r="AQ371" s="59">
        <f t="shared" ref="AQ371" si="939">SUM(AQ364:AQ370)</f>
        <v>0</v>
      </c>
      <c r="AR371" s="59">
        <f t="shared" ref="AR371" si="940">SUM(AR364:AR370)</f>
        <v>0</v>
      </c>
      <c r="AS371" s="59">
        <f t="shared" ref="AS371" si="941">SUM(AS364:AS370)</f>
        <v>0</v>
      </c>
      <c r="AT371" s="59">
        <f t="shared" ref="AT371" si="942">SUM(AT364:AT370)</f>
        <v>0</v>
      </c>
      <c r="AU371" s="59">
        <f t="shared" ref="AU371" si="943">SUM(AU364:AU370)</f>
        <v>0</v>
      </c>
      <c r="AV371" s="59">
        <f t="shared" ref="AV371" si="944">SUM(AV364:AV370)</f>
        <v>0</v>
      </c>
      <c r="AW371" s="59">
        <f t="shared" ref="AW371" si="945">SUM(AW364:AW370)</f>
        <v>3</v>
      </c>
      <c r="AX371" s="59">
        <f t="shared" ref="AX371" si="946">SUM(AX364:AX370)</f>
        <v>707</v>
      </c>
      <c r="BA371" s="56" t="s">
        <v>61</v>
      </c>
      <c r="BB371" s="57"/>
      <c r="BC371" s="58"/>
      <c r="BD371" s="52">
        <f t="shared" si="872"/>
        <v>3</v>
      </c>
      <c r="BE371" s="52">
        <f t="shared" si="873"/>
        <v>45626</v>
      </c>
      <c r="BF371" s="52">
        <f t="shared" si="874"/>
        <v>0</v>
      </c>
      <c r="BG371" s="52">
        <f t="shared" si="875"/>
        <v>0</v>
      </c>
      <c r="BH371" s="52">
        <f t="shared" si="876"/>
        <v>0</v>
      </c>
      <c r="BI371" s="52">
        <f t="shared" si="877"/>
        <v>0</v>
      </c>
      <c r="BJ371" s="52">
        <f t="shared" si="878"/>
        <v>0</v>
      </c>
      <c r="BK371" s="52">
        <f t="shared" si="879"/>
        <v>0</v>
      </c>
      <c r="BL371" s="52">
        <f t="shared" si="880"/>
        <v>0</v>
      </c>
      <c r="BM371" s="52">
        <f t="shared" si="881"/>
        <v>0</v>
      </c>
      <c r="BN371" s="10">
        <f t="shared" si="882"/>
        <v>3</v>
      </c>
      <c r="BO371" s="10">
        <f t="shared" si="883"/>
        <v>45626</v>
      </c>
    </row>
    <row r="372" ht="18.75" spans="2:67">
      <c r="B372" s="52">
        <v>3</v>
      </c>
      <c r="C372" s="34" t="s">
        <v>480</v>
      </c>
      <c r="D372" s="53">
        <v>2016</v>
      </c>
      <c r="E372" s="13">
        <f t="shared" ref="E372:N372" si="947">E21+E70+E119+E168+E217+E269+E318</f>
        <v>0</v>
      </c>
      <c r="F372" s="13">
        <f t="shared" si="947"/>
        <v>0</v>
      </c>
      <c r="G372" s="13">
        <f t="shared" si="947"/>
        <v>0</v>
      </c>
      <c r="H372" s="13">
        <f t="shared" si="947"/>
        <v>0</v>
      </c>
      <c r="I372" s="13">
        <f t="shared" si="947"/>
        <v>0</v>
      </c>
      <c r="J372" s="13">
        <f t="shared" si="947"/>
        <v>0</v>
      </c>
      <c r="K372" s="13">
        <f t="shared" si="947"/>
        <v>0</v>
      </c>
      <c r="L372" s="13">
        <f t="shared" si="947"/>
        <v>0</v>
      </c>
      <c r="M372" s="13">
        <f t="shared" si="947"/>
        <v>0</v>
      </c>
      <c r="N372" s="13">
        <f t="shared" si="947"/>
        <v>0</v>
      </c>
      <c r="O372" s="22">
        <f t="shared" ref="O372:O378" si="948">E372+G372+I372+K372+M372</f>
        <v>0</v>
      </c>
      <c r="P372" s="22">
        <f t="shared" ref="P372:P378" si="949">F372+H372+J372+L372+N372</f>
        <v>0</v>
      </c>
      <c r="S372" s="52">
        <v>3</v>
      </c>
      <c r="T372" s="34" t="s">
        <v>480</v>
      </c>
      <c r="U372" s="53">
        <v>2016</v>
      </c>
      <c r="V372" s="13">
        <f t="shared" ref="V372:AE372" si="950">V21+V70+V119+V168+V217+V318+V269</f>
        <v>0</v>
      </c>
      <c r="W372" s="13">
        <f t="shared" si="950"/>
        <v>0</v>
      </c>
      <c r="X372" s="13">
        <f t="shared" si="950"/>
        <v>0</v>
      </c>
      <c r="Y372" s="13">
        <f t="shared" si="950"/>
        <v>0</v>
      </c>
      <c r="Z372" s="13">
        <f t="shared" si="950"/>
        <v>0</v>
      </c>
      <c r="AA372" s="13">
        <f t="shared" si="950"/>
        <v>0</v>
      </c>
      <c r="AB372" s="13">
        <f t="shared" si="950"/>
        <v>0</v>
      </c>
      <c r="AC372" s="13">
        <f t="shared" si="950"/>
        <v>0</v>
      </c>
      <c r="AD372" s="13">
        <f t="shared" si="950"/>
        <v>0</v>
      </c>
      <c r="AE372" s="13">
        <f t="shared" si="950"/>
        <v>0</v>
      </c>
      <c r="AF372" s="22">
        <f t="shared" si="886"/>
        <v>0</v>
      </c>
      <c r="AG372" s="22">
        <f t="shared" si="887"/>
        <v>0</v>
      </c>
      <c r="AJ372" s="52">
        <v>3</v>
      </c>
      <c r="AK372" s="34" t="s">
        <v>480</v>
      </c>
      <c r="AL372" s="53">
        <v>2016</v>
      </c>
      <c r="AM372" s="13">
        <f t="shared" ref="AM372:AV372" si="951">AM21+AM70+AM119+AM168+AM217+AM318+AM269</f>
        <v>0</v>
      </c>
      <c r="AN372" s="13">
        <f t="shared" si="951"/>
        <v>0</v>
      </c>
      <c r="AO372" s="13">
        <f t="shared" si="951"/>
        <v>0</v>
      </c>
      <c r="AP372" s="13">
        <f t="shared" si="951"/>
        <v>0</v>
      </c>
      <c r="AQ372" s="13">
        <f t="shared" si="951"/>
        <v>0</v>
      </c>
      <c r="AR372" s="13">
        <f t="shared" si="951"/>
        <v>0</v>
      </c>
      <c r="AS372" s="13">
        <f t="shared" si="951"/>
        <v>0</v>
      </c>
      <c r="AT372" s="13">
        <f t="shared" si="951"/>
        <v>0</v>
      </c>
      <c r="AU372" s="13">
        <f t="shared" si="951"/>
        <v>0</v>
      </c>
      <c r="AV372" s="13">
        <f t="shared" si="951"/>
        <v>0</v>
      </c>
      <c r="AW372" s="22">
        <f t="shared" ref="AW372:AW377" si="952">AM372+AO372+AQ372+AS372+AU372</f>
        <v>0</v>
      </c>
      <c r="AX372" s="22">
        <f t="shared" ref="AX372:AX377" si="953">AN372+AP372+AR372+AT372+AV372</f>
        <v>0</v>
      </c>
      <c r="BA372" s="52">
        <v>3</v>
      </c>
      <c r="BB372" s="34" t="s">
        <v>480</v>
      </c>
      <c r="BC372" s="53">
        <v>2016</v>
      </c>
      <c r="BD372" s="52">
        <f t="shared" si="872"/>
        <v>0</v>
      </c>
      <c r="BE372" s="52">
        <f t="shared" si="873"/>
        <v>0</v>
      </c>
      <c r="BF372" s="52">
        <f t="shared" si="874"/>
        <v>0</v>
      </c>
      <c r="BG372" s="52">
        <f t="shared" si="875"/>
        <v>0</v>
      </c>
      <c r="BH372" s="52">
        <f t="shared" si="876"/>
        <v>0</v>
      </c>
      <c r="BI372" s="52">
        <f t="shared" si="877"/>
        <v>0</v>
      </c>
      <c r="BJ372" s="52">
        <f t="shared" si="878"/>
        <v>0</v>
      </c>
      <c r="BK372" s="52">
        <f t="shared" si="879"/>
        <v>0</v>
      </c>
      <c r="BL372" s="52">
        <f t="shared" si="880"/>
        <v>0</v>
      </c>
      <c r="BM372" s="52">
        <f t="shared" si="881"/>
        <v>0</v>
      </c>
      <c r="BN372" s="10">
        <f t="shared" si="882"/>
        <v>0</v>
      </c>
      <c r="BO372" s="10">
        <f t="shared" si="883"/>
        <v>0</v>
      </c>
    </row>
    <row r="373" ht="18.75" spans="2:67">
      <c r="B373" s="52"/>
      <c r="C373" s="34"/>
      <c r="D373" s="53">
        <v>2017</v>
      </c>
      <c r="E373" s="13">
        <f t="shared" ref="E373:N373" si="954">E22+E71+E120+E169+E218+E270+E319</f>
        <v>0</v>
      </c>
      <c r="F373" s="13">
        <f t="shared" si="954"/>
        <v>0</v>
      </c>
      <c r="G373" s="13">
        <f t="shared" si="954"/>
        <v>0</v>
      </c>
      <c r="H373" s="13">
        <f t="shared" si="954"/>
        <v>0</v>
      </c>
      <c r="I373" s="13">
        <f t="shared" si="954"/>
        <v>0</v>
      </c>
      <c r="J373" s="13">
        <f t="shared" si="954"/>
        <v>0</v>
      </c>
      <c r="K373" s="13">
        <f t="shared" si="954"/>
        <v>0</v>
      </c>
      <c r="L373" s="13">
        <f t="shared" si="954"/>
        <v>0</v>
      </c>
      <c r="M373" s="13">
        <f t="shared" si="954"/>
        <v>0</v>
      </c>
      <c r="N373" s="13">
        <f t="shared" si="954"/>
        <v>0</v>
      </c>
      <c r="O373" s="22">
        <f t="shared" si="948"/>
        <v>0</v>
      </c>
      <c r="P373" s="22">
        <f t="shared" si="949"/>
        <v>0</v>
      </c>
      <c r="S373" s="52"/>
      <c r="T373" s="34"/>
      <c r="U373" s="53">
        <v>2017</v>
      </c>
      <c r="V373" s="13">
        <f t="shared" ref="V373:AE373" si="955">V22+V71+V120+V169+V218+V319+V270</f>
        <v>0</v>
      </c>
      <c r="W373" s="13">
        <f t="shared" si="955"/>
        <v>0</v>
      </c>
      <c r="X373" s="13">
        <f t="shared" si="955"/>
        <v>0</v>
      </c>
      <c r="Y373" s="13">
        <f t="shared" si="955"/>
        <v>0</v>
      </c>
      <c r="Z373" s="13">
        <f t="shared" si="955"/>
        <v>0</v>
      </c>
      <c r="AA373" s="13">
        <f t="shared" si="955"/>
        <v>0</v>
      </c>
      <c r="AB373" s="13">
        <f t="shared" si="955"/>
        <v>0</v>
      </c>
      <c r="AC373" s="13">
        <f t="shared" si="955"/>
        <v>0</v>
      </c>
      <c r="AD373" s="13">
        <f t="shared" si="955"/>
        <v>0</v>
      </c>
      <c r="AE373" s="13">
        <f t="shared" si="955"/>
        <v>0</v>
      </c>
      <c r="AF373" s="22">
        <f t="shared" si="886"/>
        <v>0</v>
      </c>
      <c r="AG373" s="22">
        <f t="shared" si="887"/>
        <v>0</v>
      </c>
      <c r="AJ373" s="52"/>
      <c r="AK373" s="34"/>
      <c r="AL373" s="53">
        <v>2017</v>
      </c>
      <c r="AM373" s="13">
        <f t="shared" ref="AM373:AV373" si="956">AM22+AM71+AM120+AM169+AM218+AM319+AM270</f>
        <v>0</v>
      </c>
      <c r="AN373" s="13">
        <f t="shared" si="956"/>
        <v>0</v>
      </c>
      <c r="AO373" s="13">
        <f t="shared" si="956"/>
        <v>0</v>
      </c>
      <c r="AP373" s="13">
        <f t="shared" si="956"/>
        <v>0</v>
      </c>
      <c r="AQ373" s="13">
        <f t="shared" si="956"/>
        <v>0</v>
      </c>
      <c r="AR373" s="13">
        <f t="shared" si="956"/>
        <v>0</v>
      </c>
      <c r="AS373" s="13">
        <f t="shared" si="956"/>
        <v>0</v>
      </c>
      <c r="AT373" s="13">
        <f t="shared" si="956"/>
        <v>0</v>
      </c>
      <c r="AU373" s="13">
        <f t="shared" si="956"/>
        <v>0</v>
      </c>
      <c r="AV373" s="13">
        <f t="shared" si="956"/>
        <v>0</v>
      </c>
      <c r="AW373" s="22">
        <f t="shared" si="952"/>
        <v>0</v>
      </c>
      <c r="AX373" s="22">
        <f t="shared" si="953"/>
        <v>0</v>
      </c>
      <c r="BA373" s="52"/>
      <c r="BB373" s="34"/>
      <c r="BC373" s="53">
        <v>2017</v>
      </c>
      <c r="BD373" s="52">
        <f t="shared" si="872"/>
        <v>0</v>
      </c>
      <c r="BE373" s="52">
        <f t="shared" si="873"/>
        <v>0</v>
      </c>
      <c r="BF373" s="52">
        <f t="shared" si="874"/>
        <v>0</v>
      </c>
      <c r="BG373" s="52">
        <f t="shared" si="875"/>
        <v>0</v>
      </c>
      <c r="BH373" s="52">
        <f t="shared" si="876"/>
        <v>0</v>
      </c>
      <c r="BI373" s="52">
        <f t="shared" si="877"/>
        <v>0</v>
      </c>
      <c r="BJ373" s="52">
        <f t="shared" si="878"/>
        <v>0</v>
      </c>
      <c r="BK373" s="52">
        <f t="shared" si="879"/>
        <v>0</v>
      </c>
      <c r="BL373" s="52">
        <f t="shared" si="880"/>
        <v>0</v>
      </c>
      <c r="BM373" s="52">
        <f t="shared" si="881"/>
        <v>0</v>
      </c>
      <c r="BN373" s="10">
        <f t="shared" si="882"/>
        <v>0</v>
      </c>
      <c r="BO373" s="10">
        <f t="shared" si="883"/>
        <v>0</v>
      </c>
    </row>
    <row r="374" ht="18.75" spans="2:67">
      <c r="B374" s="52"/>
      <c r="C374" s="34"/>
      <c r="D374" s="53">
        <v>2018</v>
      </c>
      <c r="E374" s="13">
        <f t="shared" ref="E374:N374" si="957">E23+E72+E121+E170+E219+E271+E320</f>
        <v>0</v>
      </c>
      <c r="F374" s="13">
        <f t="shared" si="957"/>
        <v>0</v>
      </c>
      <c r="G374" s="13">
        <f t="shared" si="957"/>
        <v>0</v>
      </c>
      <c r="H374" s="13">
        <f t="shared" si="957"/>
        <v>0</v>
      </c>
      <c r="I374" s="13">
        <f t="shared" si="957"/>
        <v>0</v>
      </c>
      <c r="J374" s="13">
        <f t="shared" si="957"/>
        <v>0</v>
      </c>
      <c r="K374" s="13">
        <f t="shared" si="957"/>
        <v>0</v>
      </c>
      <c r="L374" s="13">
        <f t="shared" si="957"/>
        <v>0</v>
      </c>
      <c r="M374" s="13">
        <f t="shared" si="957"/>
        <v>0</v>
      </c>
      <c r="N374" s="13">
        <f t="shared" si="957"/>
        <v>0</v>
      </c>
      <c r="O374" s="22">
        <f t="shared" si="948"/>
        <v>0</v>
      </c>
      <c r="P374" s="22">
        <f t="shared" si="949"/>
        <v>0</v>
      </c>
      <c r="S374" s="52"/>
      <c r="T374" s="34"/>
      <c r="U374" s="53">
        <v>2018</v>
      </c>
      <c r="V374" s="13">
        <f t="shared" ref="V374:AE374" si="958">V23+V72+V121+V170+V219+V320+V271</f>
        <v>0</v>
      </c>
      <c r="W374" s="13">
        <f t="shared" si="958"/>
        <v>0</v>
      </c>
      <c r="X374" s="13">
        <f t="shared" si="958"/>
        <v>0</v>
      </c>
      <c r="Y374" s="13">
        <f t="shared" si="958"/>
        <v>0</v>
      </c>
      <c r="Z374" s="13">
        <f t="shared" si="958"/>
        <v>0</v>
      </c>
      <c r="AA374" s="13">
        <f t="shared" si="958"/>
        <v>0</v>
      </c>
      <c r="AB374" s="13">
        <f t="shared" si="958"/>
        <v>0</v>
      </c>
      <c r="AC374" s="13">
        <f t="shared" si="958"/>
        <v>0</v>
      </c>
      <c r="AD374" s="13">
        <f t="shared" si="958"/>
        <v>0</v>
      </c>
      <c r="AE374" s="13">
        <f t="shared" si="958"/>
        <v>0</v>
      </c>
      <c r="AF374" s="22">
        <f t="shared" si="886"/>
        <v>0</v>
      </c>
      <c r="AG374" s="22">
        <f t="shared" si="887"/>
        <v>0</v>
      </c>
      <c r="AJ374" s="52"/>
      <c r="AK374" s="34"/>
      <c r="AL374" s="53">
        <v>2018</v>
      </c>
      <c r="AM374" s="13">
        <f t="shared" ref="AM374:AV374" si="959">AM23+AM72+AM121+AM170+AM219+AM320+AM271</f>
        <v>0</v>
      </c>
      <c r="AN374" s="13">
        <f t="shared" si="959"/>
        <v>0</v>
      </c>
      <c r="AO374" s="13">
        <f t="shared" si="959"/>
        <v>0</v>
      </c>
      <c r="AP374" s="13">
        <f t="shared" si="959"/>
        <v>0</v>
      </c>
      <c r="AQ374" s="13">
        <f t="shared" si="959"/>
        <v>0</v>
      </c>
      <c r="AR374" s="13">
        <f t="shared" si="959"/>
        <v>0</v>
      </c>
      <c r="AS374" s="13">
        <f t="shared" si="959"/>
        <v>0</v>
      </c>
      <c r="AT374" s="13">
        <f t="shared" si="959"/>
        <v>0</v>
      </c>
      <c r="AU374" s="13">
        <f t="shared" si="959"/>
        <v>0</v>
      </c>
      <c r="AV374" s="13">
        <f t="shared" si="959"/>
        <v>0</v>
      </c>
      <c r="AW374" s="22">
        <f t="shared" si="952"/>
        <v>0</v>
      </c>
      <c r="AX374" s="22">
        <f t="shared" si="953"/>
        <v>0</v>
      </c>
      <c r="BA374" s="52"/>
      <c r="BB374" s="34"/>
      <c r="BC374" s="53">
        <v>2018</v>
      </c>
      <c r="BD374" s="52">
        <f t="shared" si="872"/>
        <v>0</v>
      </c>
      <c r="BE374" s="52">
        <f t="shared" si="873"/>
        <v>0</v>
      </c>
      <c r="BF374" s="52">
        <f t="shared" si="874"/>
        <v>0</v>
      </c>
      <c r="BG374" s="52">
        <f t="shared" si="875"/>
        <v>0</v>
      </c>
      <c r="BH374" s="52">
        <f t="shared" si="876"/>
        <v>0</v>
      </c>
      <c r="BI374" s="52">
        <f t="shared" si="877"/>
        <v>0</v>
      </c>
      <c r="BJ374" s="52">
        <f t="shared" si="878"/>
        <v>0</v>
      </c>
      <c r="BK374" s="52">
        <f t="shared" si="879"/>
        <v>0</v>
      </c>
      <c r="BL374" s="52">
        <f t="shared" si="880"/>
        <v>0</v>
      </c>
      <c r="BM374" s="52">
        <f t="shared" si="881"/>
        <v>0</v>
      </c>
      <c r="BN374" s="10">
        <f t="shared" si="882"/>
        <v>0</v>
      </c>
      <c r="BO374" s="10">
        <f t="shared" si="883"/>
        <v>0</v>
      </c>
    </row>
    <row r="375" ht="18.75" spans="2:67">
      <c r="B375" s="52"/>
      <c r="C375" s="34"/>
      <c r="D375" s="53">
        <v>2019</v>
      </c>
      <c r="E375" s="13">
        <f t="shared" ref="E375:N375" si="960">E24+E73+E122+E171+E220+E272+E321</f>
        <v>0</v>
      </c>
      <c r="F375" s="13">
        <f t="shared" si="960"/>
        <v>0</v>
      </c>
      <c r="G375" s="13">
        <f t="shared" si="960"/>
        <v>0</v>
      </c>
      <c r="H375" s="13">
        <f t="shared" si="960"/>
        <v>0</v>
      </c>
      <c r="I375" s="13">
        <f t="shared" si="960"/>
        <v>0</v>
      </c>
      <c r="J375" s="13">
        <f t="shared" si="960"/>
        <v>0</v>
      </c>
      <c r="K375" s="13">
        <f t="shared" si="960"/>
        <v>0</v>
      </c>
      <c r="L375" s="13">
        <f t="shared" si="960"/>
        <v>0</v>
      </c>
      <c r="M375" s="13">
        <f t="shared" si="960"/>
        <v>0</v>
      </c>
      <c r="N375" s="13">
        <f t="shared" si="960"/>
        <v>0</v>
      </c>
      <c r="O375" s="22">
        <f t="shared" si="948"/>
        <v>0</v>
      </c>
      <c r="P375" s="22">
        <f t="shared" si="949"/>
        <v>0</v>
      </c>
      <c r="S375" s="52"/>
      <c r="T375" s="34"/>
      <c r="U375" s="53">
        <v>2019</v>
      </c>
      <c r="V375" s="13">
        <f t="shared" ref="V375:AE375" si="961">V24+V73+V122+V171+V220+V321+V272</f>
        <v>0</v>
      </c>
      <c r="W375" s="13">
        <f t="shared" si="961"/>
        <v>0</v>
      </c>
      <c r="X375" s="13">
        <f t="shared" si="961"/>
        <v>0</v>
      </c>
      <c r="Y375" s="13">
        <f t="shared" si="961"/>
        <v>0</v>
      </c>
      <c r="Z375" s="13">
        <f t="shared" si="961"/>
        <v>0</v>
      </c>
      <c r="AA375" s="13">
        <f t="shared" si="961"/>
        <v>0</v>
      </c>
      <c r="AB375" s="13">
        <f t="shared" si="961"/>
        <v>0</v>
      </c>
      <c r="AC375" s="13">
        <f t="shared" si="961"/>
        <v>0</v>
      </c>
      <c r="AD375" s="13">
        <f t="shared" si="961"/>
        <v>0</v>
      </c>
      <c r="AE375" s="13">
        <f t="shared" si="961"/>
        <v>0</v>
      </c>
      <c r="AF375" s="22">
        <f t="shared" si="886"/>
        <v>0</v>
      </c>
      <c r="AG375" s="22">
        <f t="shared" si="887"/>
        <v>0</v>
      </c>
      <c r="AJ375" s="52"/>
      <c r="AK375" s="34"/>
      <c r="AL375" s="53">
        <v>2019</v>
      </c>
      <c r="AM375" s="13">
        <f t="shared" ref="AM375:AV375" si="962">AM24+AM73+AM122+AM171+AM220+AM321+AM272</f>
        <v>0</v>
      </c>
      <c r="AN375" s="13">
        <f t="shared" si="962"/>
        <v>0</v>
      </c>
      <c r="AO375" s="13">
        <f t="shared" si="962"/>
        <v>0</v>
      </c>
      <c r="AP375" s="13">
        <f t="shared" si="962"/>
        <v>0</v>
      </c>
      <c r="AQ375" s="13">
        <f t="shared" si="962"/>
        <v>0</v>
      </c>
      <c r="AR375" s="13">
        <f t="shared" si="962"/>
        <v>0</v>
      </c>
      <c r="AS375" s="13">
        <f t="shared" si="962"/>
        <v>0</v>
      </c>
      <c r="AT375" s="13">
        <f t="shared" si="962"/>
        <v>0</v>
      </c>
      <c r="AU375" s="13">
        <f t="shared" si="962"/>
        <v>0</v>
      </c>
      <c r="AV375" s="13">
        <f t="shared" si="962"/>
        <v>0</v>
      </c>
      <c r="AW375" s="22">
        <f t="shared" si="952"/>
        <v>0</v>
      </c>
      <c r="AX375" s="22">
        <f t="shared" si="953"/>
        <v>0</v>
      </c>
      <c r="BA375" s="52"/>
      <c r="BB375" s="34"/>
      <c r="BC375" s="53">
        <v>2019</v>
      </c>
      <c r="BD375" s="52">
        <f t="shared" si="872"/>
        <v>0</v>
      </c>
      <c r="BE375" s="52">
        <f t="shared" si="873"/>
        <v>0</v>
      </c>
      <c r="BF375" s="52">
        <f t="shared" si="874"/>
        <v>0</v>
      </c>
      <c r="BG375" s="52">
        <f t="shared" si="875"/>
        <v>0</v>
      </c>
      <c r="BH375" s="52">
        <f t="shared" si="876"/>
        <v>0</v>
      </c>
      <c r="BI375" s="52">
        <f t="shared" si="877"/>
        <v>0</v>
      </c>
      <c r="BJ375" s="52">
        <f t="shared" si="878"/>
        <v>0</v>
      </c>
      <c r="BK375" s="52">
        <f t="shared" si="879"/>
        <v>0</v>
      </c>
      <c r="BL375" s="52">
        <f t="shared" si="880"/>
        <v>0</v>
      </c>
      <c r="BM375" s="52">
        <f t="shared" si="881"/>
        <v>0</v>
      </c>
      <c r="BN375" s="10">
        <f t="shared" si="882"/>
        <v>0</v>
      </c>
      <c r="BO375" s="10">
        <f t="shared" si="883"/>
        <v>0</v>
      </c>
    </row>
    <row r="376" ht="18.75" spans="2:67">
      <c r="B376" s="52"/>
      <c r="C376" s="34"/>
      <c r="D376" s="53">
        <v>2020</v>
      </c>
      <c r="E376" s="13">
        <f t="shared" ref="E376:N376" si="963">E25+E74+E123+E172+E221+E273+E322</f>
        <v>0</v>
      </c>
      <c r="F376" s="13">
        <f t="shared" si="963"/>
        <v>0</v>
      </c>
      <c r="G376" s="13">
        <f t="shared" si="963"/>
        <v>0</v>
      </c>
      <c r="H376" s="13">
        <f t="shared" si="963"/>
        <v>0</v>
      </c>
      <c r="I376" s="13">
        <f t="shared" si="963"/>
        <v>0</v>
      </c>
      <c r="J376" s="13">
        <f t="shared" si="963"/>
        <v>0</v>
      </c>
      <c r="K376" s="13">
        <f t="shared" si="963"/>
        <v>0</v>
      </c>
      <c r="L376" s="13">
        <f t="shared" si="963"/>
        <v>0</v>
      </c>
      <c r="M376" s="13">
        <f t="shared" si="963"/>
        <v>0</v>
      </c>
      <c r="N376" s="13">
        <f t="shared" si="963"/>
        <v>0</v>
      </c>
      <c r="O376" s="22">
        <f t="shared" si="948"/>
        <v>0</v>
      </c>
      <c r="P376" s="22">
        <f t="shared" si="949"/>
        <v>0</v>
      </c>
      <c r="S376" s="52"/>
      <c r="T376" s="34"/>
      <c r="U376" s="53">
        <v>2020</v>
      </c>
      <c r="V376" s="13">
        <f t="shared" ref="V376:AE376" si="964">V25+V74+V123+V172+V221+V322+V273</f>
        <v>0</v>
      </c>
      <c r="W376" s="13">
        <f t="shared" si="964"/>
        <v>0</v>
      </c>
      <c r="X376" s="13">
        <f t="shared" si="964"/>
        <v>0</v>
      </c>
      <c r="Y376" s="13">
        <f t="shared" si="964"/>
        <v>0</v>
      </c>
      <c r="Z376" s="13">
        <f t="shared" si="964"/>
        <v>0</v>
      </c>
      <c r="AA376" s="13">
        <f t="shared" si="964"/>
        <v>0</v>
      </c>
      <c r="AB376" s="13">
        <f t="shared" si="964"/>
        <v>0</v>
      </c>
      <c r="AC376" s="13">
        <f t="shared" si="964"/>
        <v>0</v>
      </c>
      <c r="AD376" s="13">
        <f t="shared" si="964"/>
        <v>0</v>
      </c>
      <c r="AE376" s="13">
        <f t="shared" si="964"/>
        <v>0</v>
      </c>
      <c r="AF376" s="22">
        <f t="shared" si="886"/>
        <v>0</v>
      </c>
      <c r="AG376" s="22">
        <f t="shared" si="887"/>
        <v>0</v>
      </c>
      <c r="AJ376" s="52"/>
      <c r="AK376" s="34"/>
      <c r="AL376" s="53">
        <v>2020</v>
      </c>
      <c r="AM376" s="13">
        <f t="shared" ref="AM376:AV376" si="965">AM25+AM74+AM123+AM172+AM221+AM322+AM273</f>
        <v>0</v>
      </c>
      <c r="AN376" s="13">
        <f t="shared" si="965"/>
        <v>0</v>
      </c>
      <c r="AO376" s="13">
        <f t="shared" si="965"/>
        <v>0</v>
      </c>
      <c r="AP376" s="13">
        <f t="shared" si="965"/>
        <v>0</v>
      </c>
      <c r="AQ376" s="13">
        <f t="shared" si="965"/>
        <v>0</v>
      </c>
      <c r="AR376" s="13">
        <f t="shared" si="965"/>
        <v>0</v>
      </c>
      <c r="AS376" s="13">
        <f t="shared" si="965"/>
        <v>0</v>
      </c>
      <c r="AT376" s="13">
        <f t="shared" si="965"/>
        <v>0</v>
      </c>
      <c r="AU376" s="13">
        <f t="shared" si="965"/>
        <v>0</v>
      </c>
      <c r="AV376" s="13">
        <f t="shared" si="965"/>
        <v>0</v>
      </c>
      <c r="AW376" s="10">
        <f t="shared" si="952"/>
        <v>0</v>
      </c>
      <c r="AX376" s="10">
        <f t="shared" si="953"/>
        <v>0</v>
      </c>
      <c r="BA376" s="52"/>
      <c r="BB376" s="34"/>
      <c r="BC376" s="53">
        <v>2020</v>
      </c>
      <c r="BD376" s="52">
        <f t="shared" si="872"/>
        <v>0</v>
      </c>
      <c r="BE376" s="52">
        <f t="shared" si="873"/>
        <v>0</v>
      </c>
      <c r="BF376" s="52">
        <f t="shared" si="874"/>
        <v>0</v>
      </c>
      <c r="BG376" s="52">
        <f t="shared" si="875"/>
        <v>0</v>
      </c>
      <c r="BH376" s="52">
        <f t="shared" si="876"/>
        <v>0</v>
      </c>
      <c r="BI376" s="52">
        <f t="shared" si="877"/>
        <v>0</v>
      </c>
      <c r="BJ376" s="52">
        <f t="shared" si="878"/>
        <v>0</v>
      </c>
      <c r="BK376" s="52">
        <f t="shared" si="879"/>
        <v>0</v>
      </c>
      <c r="BL376" s="52">
        <f t="shared" si="880"/>
        <v>0</v>
      </c>
      <c r="BM376" s="52">
        <f t="shared" si="881"/>
        <v>0</v>
      </c>
      <c r="BN376" s="10">
        <f t="shared" si="882"/>
        <v>0</v>
      </c>
      <c r="BO376" s="10">
        <f t="shared" si="883"/>
        <v>0</v>
      </c>
    </row>
    <row r="377" ht="18.75" spans="2:67">
      <c r="B377" s="52"/>
      <c r="C377" s="34"/>
      <c r="D377" s="53">
        <v>2021</v>
      </c>
      <c r="E377" s="13">
        <f t="shared" ref="E377:N377" si="966">E26+E75+E124+E173+E222+E274+E323</f>
        <v>1</v>
      </c>
      <c r="F377" s="13">
        <f t="shared" si="966"/>
        <v>458</v>
      </c>
      <c r="G377" s="13">
        <f t="shared" si="966"/>
        <v>0</v>
      </c>
      <c r="H377" s="13">
        <f t="shared" si="966"/>
        <v>0</v>
      </c>
      <c r="I377" s="13">
        <f t="shared" si="966"/>
        <v>0</v>
      </c>
      <c r="J377" s="13">
        <f t="shared" si="966"/>
        <v>0</v>
      </c>
      <c r="K377" s="13">
        <f t="shared" si="966"/>
        <v>0</v>
      </c>
      <c r="L377" s="13">
        <f t="shared" si="966"/>
        <v>0</v>
      </c>
      <c r="M377" s="13">
        <f t="shared" si="966"/>
        <v>0</v>
      </c>
      <c r="N377" s="13">
        <f t="shared" si="966"/>
        <v>0</v>
      </c>
      <c r="O377" s="22">
        <f t="shared" si="948"/>
        <v>1</v>
      </c>
      <c r="P377" s="22">
        <f t="shared" si="949"/>
        <v>458</v>
      </c>
      <c r="S377" s="52"/>
      <c r="T377" s="34"/>
      <c r="U377" s="53">
        <v>2021</v>
      </c>
      <c r="V377" s="13">
        <f t="shared" ref="V377:AE377" si="967">V26+V75+V124+V173+V222+V323+V274</f>
        <v>0</v>
      </c>
      <c r="W377" s="13">
        <f t="shared" si="967"/>
        <v>0</v>
      </c>
      <c r="X377" s="13">
        <f t="shared" si="967"/>
        <v>0</v>
      </c>
      <c r="Y377" s="13">
        <f t="shared" si="967"/>
        <v>0</v>
      </c>
      <c r="Z377" s="13">
        <f t="shared" si="967"/>
        <v>0</v>
      </c>
      <c r="AA377" s="13">
        <f t="shared" si="967"/>
        <v>0</v>
      </c>
      <c r="AB377" s="13">
        <f t="shared" si="967"/>
        <v>0</v>
      </c>
      <c r="AC377" s="13">
        <f t="shared" si="967"/>
        <v>0</v>
      </c>
      <c r="AD377" s="13">
        <f t="shared" si="967"/>
        <v>0</v>
      </c>
      <c r="AE377" s="13">
        <f t="shared" si="967"/>
        <v>0</v>
      </c>
      <c r="AF377" s="22">
        <f t="shared" si="886"/>
        <v>0</v>
      </c>
      <c r="AG377" s="22">
        <f t="shared" si="887"/>
        <v>0</v>
      </c>
      <c r="AJ377" s="52"/>
      <c r="AK377" s="34"/>
      <c r="AL377" s="53">
        <v>2021</v>
      </c>
      <c r="AM377" s="13">
        <f t="shared" ref="AM377:AV377" si="968">AM26+AM75+AM124+AM173+AM222+AM323+AM274</f>
        <v>1</v>
      </c>
      <c r="AN377" s="13">
        <f t="shared" si="968"/>
        <v>458</v>
      </c>
      <c r="AO377" s="13">
        <f t="shared" si="968"/>
        <v>0</v>
      </c>
      <c r="AP377" s="13">
        <f t="shared" si="968"/>
        <v>0</v>
      </c>
      <c r="AQ377" s="13">
        <f t="shared" si="968"/>
        <v>0</v>
      </c>
      <c r="AR377" s="13">
        <f t="shared" si="968"/>
        <v>0</v>
      </c>
      <c r="AS377" s="13">
        <f t="shared" si="968"/>
        <v>0</v>
      </c>
      <c r="AT377" s="13">
        <f t="shared" si="968"/>
        <v>0</v>
      </c>
      <c r="AU377" s="13">
        <f t="shared" si="968"/>
        <v>0</v>
      </c>
      <c r="AV377" s="13">
        <f t="shared" si="968"/>
        <v>0</v>
      </c>
      <c r="AW377" s="10">
        <f t="shared" si="952"/>
        <v>1</v>
      </c>
      <c r="AX377" s="10">
        <f t="shared" si="953"/>
        <v>458</v>
      </c>
      <c r="BA377" s="52"/>
      <c r="BB377" s="34"/>
      <c r="BC377" s="53">
        <v>2021</v>
      </c>
      <c r="BD377" s="52">
        <f t="shared" si="872"/>
        <v>0</v>
      </c>
      <c r="BE377" s="52">
        <f t="shared" si="873"/>
        <v>0</v>
      </c>
      <c r="BF377" s="52">
        <f t="shared" si="874"/>
        <v>0</v>
      </c>
      <c r="BG377" s="52">
        <f t="shared" si="875"/>
        <v>0</v>
      </c>
      <c r="BH377" s="52">
        <f t="shared" si="876"/>
        <v>0</v>
      </c>
      <c r="BI377" s="52">
        <f t="shared" si="877"/>
        <v>0</v>
      </c>
      <c r="BJ377" s="52">
        <f t="shared" si="878"/>
        <v>0</v>
      </c>
      <c r="BK377" s="52">
        <f t="shared" si="879"/>
        <v>0</v>
      </c>
      <c r="BL377" s="52">
        <f t="shared" si="880"/>
        <v>0</v>
      </c>
      <c r="BM377" s="52">
        <f t="shared" si="881"/>
        <v>0</v>
      </c>
      <c r="BN377" s="10">
        <f t="shared" si="882"/>
        <v>0</v>
      </c>
      <c r="BO377" s="10">
        <f t="shared" si="883"/>
        <v>0</v>
      </c>
    </row>
    <row r="378" ht="18.75" spans="2:67">
      <c r="B378" s="52"/>
      <c r="C378" s="34"/>
      <c r="D378" s="53">
        <v>2022</v>
      </c>
      <c r="E378" s="16">
        <f>E30+E79+E128+E177+E226+E325+E276</f>
        <v>0</v>
      </c>
      <c r="F378" s="16">
        <f t="shared" ref="F378:N378" si="969">F30+F79+F128+F177+F226+F325+F276</f>
        <v>0</v>
      </c>
      <c r="G378" s="16">
        <f t="shared" si="969"/>
        <v>0</v>
      </c>
      <c r="H378" s="16">
        <f t="shared" si="969"/>
        <v>0</v>
      </c>
      <c r="I378" s="16">
        <f t="shared" si="969"/>
        <v>0</v>
      </c>
      <c r="J378" s="16">
        <f t="shared" si="969"/>
        <v>0</v>
      </c>
      <c r="K378" s="16">
        <f t="shared" si="969"/>
        <v>0</v>
      </c>
      <c r="L378" s="16">
        <f t="shared" si="969"/>
        <v>0</v>
      </c>
      <c r="M378" s="16">
        <f t="shared" si="969"/>
        <v>0</v>
      </c>
      <c r="N378" s="16">
        <f t="shared" si="969"/>
        <v>0</v>
      </c>
      <c r="O378" s="22">
        <f t="shared" si="948"/>
        <v>0</v>
      </c>
      <c r="P378" s="22">
        <f t="shared" si="949"/>
        <v>0</v>
      </c>
      <c r="S378" s="52"/>
      <c r="T378" s="34"/>
      <c r="U378" s="53">
        <v>2022</v>
      </c>
      <c r="V378" s="16">
        <f t="shared" ref="V378:AE378" si="970">V30+V79+V128+V177+V226+V325+V276</f>
        <v>0</v>
      </c>
      <c r="W378" s="16">
        <f t="shared" si="970"/>
        <v>0</v>
      </c>
      <c r="X378" s="16">
        <f t="shared" si="970"/>
        <v>0</v>
      </c>
      <c r="Y378" s="16">
        <f t="shared" si="970"/>
        <v>0</v>
      </c>
      <c r="Z378" s="16">
        <f t="shared" si="970"/>
        <v>0</v>
      </c>
      <c r="AA378" s="16">
        <f t="shared" si="970"/>
        <v>0</v>
      </c>
      <c r="AB378" s="16">
        <f t="shared" si="970"/>
        <v>0</v>
      </c>
      <c r="AC378" s="16">
        <f t="shared" si="970"/>
        <v>0</v>
      </c>
      <c r="AD378" s="16">
        <f t="shared" si="970"/>
        <v>0</v>
      </c>
      <c r="AE378" s="16">
        <f t="shared" si="970"/>
        <v>0</v>
      </c>
      <c r="AF378" s="22">
        <f t="shared" si="886"/>
        <v>0</v>
      </c>
      <c r="AG378" s="22">
        <f t="shared" si="887"/>
        <v>0</v>
      </c>
      <c r="AJ378" s="52"/>
      <c r="AK378" s="34"/>
      <c r="AL378" s="53">
        <v>2022</v>
      </c>
      <c r="AM378" s="16">
        <f t="shared" ref="AM378:AX378" si="971">AM324</f>
        <v>0</v>
      </c>
      <c r="AN378" s="16">
        <f t="shared" si="971"/>
        <v>0</v>
      </c>
      <c r="AO378" s="16">
        <f t="shared" si="971"/>
        <v>0</v>
      </c>
      <c r="AP378" s="16">
        <f t="shared" si="971"/>
        <v>0</v>
      </c>
      <c r="AQ378" s="16">
        <f t="shared" si="971"/>
        <v>0</v>
      </c>
      <c r="AR378" s="16">
        <f t="shared" si="971"/>
        <v>0</v>
      </c>
      <c r="AS378" s="16">
        <f t="shared" si="971"/>
        <v>0</v>
      </c>
      <c r="AT378" s="16">
        <f t="shared" si="971"/>
        <v>0</v>
      </c>
      <c r="AU378" s="16">
        <f t="shared" si="971"/>
        <v>0</v>
      </c>
      <c r="AV378" s="16">
        <f t="shared" si="971"/>
        <v>0</v>
      </c>
      <c r="AW378" s="16">
        <f t="shared" si="971"/>
        <v>0</v>
      </c>
      <c r="AX378" s="16">
        <f t="shared" si="971"/>
        <v>0</v>
      </c>
      <c r="BA378" s="52"/>
      <c r="BB378" s="34"/>
      <c r="BC378" s="53">
        <v>2022</v>
      </c>
      <c r="BD378" s="52">
        <f t="shared" si="872"/>
        <v>0</v>
      </c>
      <c r="BE378" s="52">
        <f t="shared" si="873"/>
        <v>0</v>
      </c>
      <c r="BF378" s="52">
        <f t="shared" si="874"/>
        <v>0</v>
      </c>
      <c r="BG378" s="52">
        <f t="shared" si="875"/>
        <v>0</v>
      </c>
      <c r="BH378" s="52">
        <f t="shared" si="876"/>
        <v>0</v>
      </c>
      <c r="BI378" s="52">
        <f t="shared" si="877"/>
        <v>0</v>
      </c>
      <c r="BJ378" s="52">
        <f t="shared" si="878"/>
        <v>0</v>
      </c>
      <c r="BK378" s="52">
        <f t="shared" si="879"/>
        <v>0</v>
      </c>
      <c r="BL378" s="52">
        <f t="shared" si="880"/>
        <v>0</v>
      </c>
      <c r="BM378" s="52">
        <f t="shared" si="881"/>
        <v>0</v>
      </c>
      <c r="BN378" s="10">
        <f t="shared" si="882"/>
        <v>0</v>
      </c>
      <c r="BO378" s="10">
        <f t="shared" si="883"/>
        <v>0</v>
      </c>
    </row>
    <row r="379" customHeight="1" spans="2:67">
      <c r="B379" s="56" t="s">
        <v>61</v>
      </c>
      <c r="C379" s="57"/>
      <c r="D379" s="58"/>
      <c r="E379" s="59">
        <f>SUM(E372:E378)</f>
        <v>1</v>
      </c>
      <c r="F379" s="59">
        <f t="shared" ref="F379:P379" si="972">SUM(F372:F378)</f>
        <v>458</v>
      </c>
      <c r="G379" s="59">
        <f t="shared" si="972"/>
        <v>0</v>
      </c>
      <c r="H379" s="59">
        <f t="shared" si="972"/>
        <v>0</v>
      </c>
      <c r="I379" s="59">
        <f t="shared" si="972"/>
        <v>0</v>
      </c>
      <c r="J379" s="59">
        <f t="shared" si="972"/>
        <v>0</v>
      </c>
      <c r="K379" s="59">
        <f t="shared" si="972"/>
        <v>0</v>
      </c>
      <c r="L379" s="59">
        <f t="shared" si="972"/>
        <v>0</v>
      </c>
      <c r="M379" s="59">
        <f t="shared" si="972"/>
        <v>0</v>
      </c>
      <c r="N379" s="59">
        <f t="shared" si="972"/>
        <v>0</v>
      </c>
      <c r="O379" s="59">
        <f t="shared" si="972"/>
        <v>1</v>
      </c>
      <c r="P379" s="59">
        <f t="shared" si="972"/>
        <v>458</v>
      </c>
      <c r="S379" s="56" t="s">
        <v>61</v>
      </c>
      <c r="T379" s="57"/>
      <c r="U379" s="58"/>
      <c r="V379" s="59">
        <f>SUM(V372:V378)</f>
        <v>0</v>
      </c>
      <c r="W379" s="59">
        <f t="shared" ref="W379" si="973">SUM(W372:W378)</f>
        <v>0</v>
      </c>
      <c r="X379" s="59">
        <f t="shared" ref="X379" si="974">SUM(X372:X378)</f>
        <v>0</v>
      </c>
      <c r="Y379" s="59">
        <f t="shared" ref="Y379" si="975">SUM(Y372:Y378)</f>
        <v>0</v>
      </c>
      <c r="Z379" s="59">
        <f t="shared" ref="Z379" si="976">SUM(Z372:Z378)</f>
        <v>0</v>
      </c>
      <c r="AA379" s="59">
        <f t="shared" ref="AA379" si="977">SUM(AA372:AA378)</f>
        <v>0</v>
      </c>
      <c r="AB379" s="59">
        <f t="shared" ref="AB379" si="978">SUM(AB372:AB378)</f>
        <v>0</v>
      </c>
      <c r="AC379" s="59">
        <f t="shared" ref="AC379" si="979">SUM(AC372:AC378)</f>
        <v>0</v>
      </c>
      <c r="AD379" s="59">
        <f t="shared" ref="AD379" si="980">SUM(AD372:AD378)</f>
        <v>0</v>
      </c>
      <c r="AE379" s="59">
        <f t="shared" ref="AE379" si="981">SUM(AE372:AE378)</f>
        <v>0</v>
      </c>
      <c r="AF379" s="22">
        <f t="shared" si="886"/>
        <v>0</v>
      </c>
      <c r="AG379" s="22">
        <f t="shared" si="887"/>
        <v>0</v>
      </c>
      <c r="AJ379" s="56" t="s">
        <v>61</v>
      </c>
      <c r="AK379" s="57"/>
      <c r="AL379" s="58"/>
      <c r="AM379" s="59">
        <f>SUM(AM372:AM378)</f>
        <v>1</v>
      </c>
      <c r="AN379" s="59">
        <f t="shared" ref="AN379" si="982">SUM(AN372:AN378)</f>
        <v>458</v>
      </c>
      <c r="AO379" s="59">
        <f t="shared" ref="AO379" si="983">SUM(AO372:AO378)</f>
        <v>0</v>
      </c>
      <c r="AP379" s="59">
        <f t="shared" ref="AP379" si="984">SUM(AP372:AP378)</f>
        <v>0</v>
      </c>
      <c r="AQ379" s="59">
        <f t="shared" ref="AQ379" si="985">SUM(AQ372:AQ378)</f>
        <v>0</v>
      </c>
      <c r="AR379" s="59">
        <f t="shared" ref="AR379" si="986">SUM(AR372:AR378)</f>
        <v>0</v>
      </c>
      <c r="AS379" s="59">
        <f t="shared" ref="AS379" si="987">SUM(AS372:AS378)</f>
        <v>0</v>
      </c>
      <c r="AT379" s="59">
        <f t="shared" ref="AT379" si="988">SUM(AT372:AT378)</f>
        <v>0</v>
      </c>
      <c r="AU379" s="59">
        <f t="shared" ref="AU379" si="989">SUM(AU372:AU378)</f>
        <v>0</v>
      </c>
      <c r="AV379" s="59">
        <f t="shared" ref="AV379" si="990">SUM(AV372:AV378)</f>
        <v>0</v>
      </c>
      <c r="AW379" s="59">
        <f t="shared" ref="AW379" si="991">SUM(AW372:AW378)</f>
        <v>1</v>
      </c>
      <c r="AX379" s="59">
        <f t="shared" ref="AX379" si="992">SUM(AX372:AX378)</f>
        <v>458</v>
      </c>
      <c r="BA379" s="56" t="s">
        <v>61</v>
      </c>
      <c r="BB379" s="57"/>
      <c r="BC379" s="58"/>
      <c r="BD379" s="52">
        <f t="shared" si="872"/>
        <v>0</v>
      </c>
      <c r="BE379" s="52">
        <f t="shared" si="873"/>
        <v>0</v>
      </c>
      <c r="BF379" s="52">
        <f t="shared" si="874"/>
        <v>0</v>
      </c>
      <c r="BG379" s="52">
        <f t="shared" si="875"/>
        <v>0</v>
      </c>
      <c r="BH379" s="52">
        <f t="shared" si="876"/>
        <v>0</v>
      </c>
      <c r="BI379" s="52">
        <f t="shared" si="877"/>
        <v>0</v>
      </c>
      <c r="BJ379" s="52">
        <f t="shared" si="878"/>
        <v>0</v>
      </c>
      <c r="BK379" s="52">
        <f t="shared" si="879"/>
        <v>0</v>
      </c>
      <c r="BL379" s="52">
        <f t="shared" si="880"/>
        <v>0</v>
      </c>
      <c r="BM379" s="52">
        <f t="shared" si="881"/>
        <v>0</v>
      </c>
      <c r="BN379" s="10">
        <f t="shared" si="882"/>
        <v>0</v>
      </c>
      <c r="BO379" s="10">
        <f t="shared" si="883"/>
        <v>0</v>
      </c>
    </row>
    <row r="380" ht="18.75" spans="2:67">
      <c r="B380" s="52">
        <v>4</v>
      </c>
      <c r="C380" s="34" t="s">
        <v>428</v>
      </c>
      <c r="D380" s="53">
        <v>2016</v>
      </c>
      <c r="E380" s="13">
        <f t="shared" ref="E380:N380" si="993">E28+E77+E126+E175+E224+E276+E326</f>
        <v>0</v>
      </c>
      <c r="F380" s="13">
        <f t="shared" si="993"/>
        <v>0</v>
      </c>
      <c r="G380" s="13">
        <f t="shared" si="993"/>
        <v>0</v>
      </c>
      <c r="H380" s="13">
        <f t="shared" si="993"/>
        <v>0</v>
      </c>
      <c r="I380" s="13">
        <f t="shared" si="993"/>
        <v>0</v>
      </c>
      <c r="J380" s="13">
        <f t="shared" si="993"/>
        <v>0</v>
      </c>
      <c r="K380" s="13">
        <f t="shared" si="993"/>
        <v>0</v>
      </c>
      <c r="L380" s="13">
        <f t="shared" si="993"/>
        <v>0</v>
      </c>
      <c r="M380" s="13">
        <f t="shared" si="993"/>
        <v>0</v>
      </c>
      <c r="N380" s="13">
        <f t="shared" si="993"/>
        <v>0</v>
      </c>
      <c r="O380" s="22">
        <f t="shared" ref="O380:O386" si="994">E380+G380+I380+K380+M380</f>
        <v>0</v>
      </c>
      <c r="P380" s="22">
        <f t="shared" ref="P380:P386" si="995">F380+H380+J380+L380+N380</f>
        <v>0</v>
      </c>
      <c r="S380" s="52">
        <v>4</v>
      </c>
      <c r="T380" s="34" t="s">
        <v>428</v>
      </c>
      <c r="U380" s="53">
        <v>2016</v>
      </c>
      <c r="V380" s="13">
        <f t="shared" ref="V380:AE380" si="996">V28+V77+V126+V175+V224+V326+V276</f>
        <v>0</v>
      </c>
      <c r="W380" s="13">
        <f t="shared" si="996"/>
        <v>0</v>
      </c>
      <c r="X380" s="13">
        <f t="shared" si="996"/>
        <v>0</v>
      </c>
      <c r="Y380" s="13">
        <f t="shared" si="996"/>
        <v>0</v>
      </c>
      <c r="Z380" s="13">
        <f t="shared" si="996"/>
        <v>0</v>
      </c>
      <c r="AA380" s="13">
        <f t="shared" si="996"/>
        <v>0</v>
      </c>
      <c r="AB380" s="13">
        <f t="shared" si="996"/>
        <v>0</v>
      </c>
      <c r="AC380" s="13">
        <f t="shared" si="996"/>
        <v>0</v>
      </c>
      <c r="AD380" s="13">
        <f t="shared" si="996"/>
        <v>0</v>
      </c>
      <c r="AE380" s="13">
        <f t="shared" si="996"/>
        <v>0</v>
      </c>
      <c r="AF380" s="22">
        <f t="shared" si="886"/>
        <v>0</v>
      </c>
      <c r="AG380" s="22">
        <f t="shared" si="887"/>
        <v>0</v>
      </c>
      <c r="AJ380" s="52">
        <v>4</v>
      </c>
      <c r="AK380" s="34" t="s">
        <v>428</v>
      </c>
      <c r="AL380" s="53">
        <v>2016</v>
      </c>
      <c r="AM380" s="13">
        <f t="shared" ref="AM380:AV380" si="997">AM28+AM77+AM126+AM175+AM224+AM326+AM276</f>
        <v>0</v>
      </c>
      <c r="AN380" s="13">
        <f t="shared" si="997"/>
        <v>0</v>
      </c>
      <c r="AO380" s="13">
        <f t="shared" si="997"/>
        <v>0</v>
      </c>
      <c r="AP380" s="13">
        <f t="shared" si="997"/>
        <v>0</v>
      </c>
      <c r="AQ380" s="13">
        <f t="shared" si="997"/>
        <v>0</v>
      </c>
      <c r="AR380" s="13">
        <f t="shared" si="997"/>
        <v>0</v>
      </c>
      <c r="AS380" s="13">
        <f t="shared" si="997"/>
        <v>0</v>
      </c>
      <c r="AT380" s="13">
        <f t="shared" si="997"/>
        <v>0</v>
      </c>
      <c r="AU380" s="13">
        <f t="shared" si="997"/>
        <v>0</v>
      </c>
      <c r="AV380" s="13">
        <f t="shared" si="997"/>
        <v>0</v>
      </c>
      <c r="AW380" s="22">
        <f t="shared" ref="AW380:AW385" si="998">AM380+AO380+AQ380+AS380+AU380</f>
        <v>0</v>
      </c>
      <c r="AX380" s="22">
        <f t="shared" ref="AX380:AX385" si="999">AN380+AP380+AR380+AT380+AV380</f>
        <v>0</v>
      </c>
      <c r="BA380" s="52">
        <v>4</v>
      </c>
      <c r="BB380" s="34" t="s">
        <v>428</v>
      </c>
      <c r="BC380" s="53">
        <v>2016</v>
      </c>
      <c r="BD380" s="52">
        <f t="shared" si="872"/>
        <v>0</v>
      </c>
      <c r="BE380" s="52">
        <f t="shared" si="873"/>
        <v>0</v>
      </c>
      <c r="BF380" s="52">
        <f t="shared" si="874"/>
        <v>0</v>
      </c>
      <c r="BG380" s="52">
        <f t="shared" si="875"/>
        <v>0</v>
      </c>
      <c r="BH380" s="52">
        <f t="shared" si="876"/>
        <v>0</v>
      </c>
      <c r="BI380" s="52">
        <f t="shared" si="877"/>
        <v>0</v>
      </c>
      <c r="BJ380" s="52">
        <f t="shared" si="878"/>
        <v>0</v>
      </c>
      <c r="BK380" s="52">
        <f t="shared" si="879"/>
        <v>0</v>
      </c>
      <c r="BL380" s="52">
        <f t="shared" si="880"/>
        <v>0</v>
      </c>
      <c r="BM380" s="52">
        <f t="shared" si="881"/>
        <v>0</v>
      </c>
      <c r="BN380" s="10">
        <f t="shared" si="882"/>
        <v>0</v>
      </c>
      <c r="BO380" s="10">
        <f t="shared" si="883"/>
        <v>0</v>
      </c>
    </row>
    <row r="381" ht="18.75" spans="2:67">
      <c r="B381" s="52"/>
      <c r="C381" s="34"/>
      <c r="D381" s="53">
        <v>2017</v>
      </c>
      <c r="E381" s="13">
        <f t="shared" ref="E381:N381" si="1000">E29+E78+E127+E176+E225+E277+E327</f>
        <v>0</v>
      </c>
      <c r="F381" s="13">
        <f t="shared" si="1000"/>
        <v>0</v>
      </c>
      <c r="G381" s="13">
        <f t="shared" si="1000"/>
        <v>0</v>
      </c>
      <c r="H381" s="13">
        <f t="shared" si="1000"/>
        <v>0</v>
      </c>
      <c r="I381" s="13">
        <f t="shared" si="1000"/>
        <v>0</v>
      </c>
      <c r="J381" s="13">
        <f t="shared" si="1000"/>
        <v>0</v>
      </c>
      <c r="K381" s="13">
        <f t="shared" si="1000"/>
        <v>0</v>
      </c>
      <c r="L381" s="13">
        <f t="shared" si="1000"/>
        <v>0</v>
      </c>
      <c r="M381" s="13">
        <f t="shared" si="1000"/>
        <v>0</v>
      </c>
      <c r="N381" s="13">
        <f t="shared" si="1000"/>
        <v>0</v>
      </c>
      <c r="O381" s="22">
        <f t="shared" si="994"/>
        <v>0</v>
      </c>
      <c r="P381" s="22">
        <f t="shared" si="995"/>
        <v>0</v>
      </c>
      <c r="S381" s="52"/>
      <c r="T381" s="34"/>
      <c r="U381" s="53">
        <v>2017</v>
      </c>
      <c r="V381" s="13">
        <f t="shared" ref="V381:AE381" si="1001">V29+V78+V127+V176+V225+V327+V277</f>
        <v>0</v>
      </c>
      <c r="W381" s="13">
        <f t="shared" si="1001"/>
        <v>0</v>
      </c>
      <c r="X381" s="13">
        <f t="shared" si="1001"/>
        <v>0</v>
      </c>
      <c r="Y381" s="13">
        <f t="shared" si="1001"/>
        <v>0</v>
      </c>
      <c r="Z381" s="13">
        <f t="shared" si="1001"/>
        <v>0</v>
      </c>
      <c r="AA381" s="13">
        <f t="shared" si="1001"/>
        <v>0</v>
      </c>
      <c r="AB381" s="13">
        <f t="shared" si="1001"/>
        <v>0</v>
      </c>
      <c r="AC381" s="13">
        <f t="shared" si="1001"/>
        <v>0</v>
      </c>
      <c r="AD381" s="13">
        <f t="shared" si="1001"/>
        <v>0</v>
      </c>
      <c r="AE381" s="13">
        <f t="shared" si="1001"/>
        <v>0</v>
      </c>
      <c r="AF381" s="22">
        <f t="shared" si="886"/>
        <v>0</v>
      </c>
      <c r="AG381" s="22">
        <f t="shared" si="887"/>
        <v>0</v>
      </c>
      <c r="AJ381" s="52"/>
      <c r="AK381" s="34"/>
      <c r="AL381" s="53">
        <v>2017</v>
      </c>
      <c r="AM381" s="13">
        <f t="shared" ref="AM381:AV381" si="1002">AM29+AM78+AM127+AM176+AM225+AM327+AM277</f>
        <v>0</v>
      </c>
      <c r="AN381" s="13">
        <f t="shared" si="1002"/>
        <v>0</v>
      </c>
      <c r="AO381" s="13">
        <f t="shared" si="1002"/>
        <v>0</v>
      </c>
      <c r="AP381" s="13">
        <f t="shared" si="1002"/>
        <v>0</v>
      </c>
      <c r="AQ381" s="13">
        <f t="shared" si="1002"/>
        <v>0</v>
      </c>
      <c r="AR381" s="13">
        <f t="shared" si="1002"/>
        <v>0</v>
      </c>
      <c r="AS381" s="13">
        <f t="shared" si="1002"/>
        <v>0</v>
      </c>
      <c r="AT381" s="13">
        <f t="shared" si="1002"/>
        <v>0</v>
      </c>
      <c r="AU381" s="13">
        <f t="shared" si="1002"/>
        <v>0</v>
      </c>
      <c r="AV381" s="13">
        <f t="shared" si="1002"/>
        <v>0</v>
      </c>
      <c r="AW381" s="22">
        <f t="shared" si="998"/>
        <v>0</v>
      </c>
      <c r="AX381" s="22">
        <f t="shared" si="999"/>
        <v>0</v>
      </c>
      <c r="BA381" s="52"/>
      <c r="BB381" s="34"/>
      <c r="BC381" s="53">
        <v>2017</v>
      </c>
      <c r="BD381" s="52">
        <f t="shared" si="872"/>
        <v>0</v>
      </c>
      <c r="BE381" s="52">
        <f t="shared" si="873"/>
        <v>0</v>
      </c>
      <c r="BF381" s="52">
        <f t="shared" si="874"/>
        <v>0</v>
      </c>
      <c r="BG381" s="52">
        <f t="shared" si="875"/>
        <v>0</v>
      </c>
      <c r="BH381" s="52">
        <f t="shared" si="876"/>
        <v>0</v>
      </c>
      <c r="BI381" s="52">
        <f t="shared" si="877"/>
        <v>0</v>
      </c>
      <c r="BJ381" s="52">
        <f t="shared" si="878"/>
        <v>0</v>
      </c>
      <c r="BK381" s="52">
        <f t="shared" si="879"/>
        <v>0</v>
      </c>
      <c r="BL381" s="52">
        <f t="shared" si="880"/>
        <v>0</v>
      </c>
      <c r="BM381" s="52">
        <f t="shared" si="881"/>
        <v>0</v>
      </c>
      <c r="BN381" s="10">
        <f t="shared" si="882"/>
        <v>0</v>
      </c>
      <c r="BO381" s="10">
        <f t="shared" si="883"/>
        <v>0</v>
      </c>
    </row>
    <row r="382" ht="18.75" spans="2:67">
      <c r="B382" s="52"/>
      <c r="C382" s="34"/>
      <c r="D382" s="53">
        <v>2018</v>
      </c>
      <c r="E382" s="13">
        <f t="shared" ref="E382:N382" si="1003">E30+E79+E128+E177+E226+E278+E328</f>
        <v>0</v>
      </c>
      <c r="F382" s="13">
        <f t="shared" si="1003"/>
        <v>0</v>
      </c>
      <c r="G382" s="13">
        <f t="shared" si="1003"/>
        <v>0</v>
      </c>
      <c r="H382" s="13">
        <f t="shared" si="1003"/>
        <v>0</v>
      </c>
      <c r="I382" s="13">
        <f t="shared" si="1003"/>
        <v>0</v>
      </c>
      <c r="J382" s="13">
        <f t="shared" si="1003"/>
        <v>0</v>
      </c>
      <c r="K382" s="13">
        <f t="shared" si="1003"/>
        <v>0</v>
      </c>
      <c r="L382" s="13">
        <f t="shared" si="1003"/>
        <v>0</v>
      </c>
      <c r="M382" s="13">
        <f t="shared" si="1003"/>
        <v>0</v>
      </c>
      <c r="N382" s="13">
        <f t="shared" si="1003"/>
        <v>0</v>
      </c>
      <c r="O382" s="22">
        <f t="shared" si="994"/>
        <v>0</v>
      </c>
      <c r="P382" s="22">
        <f t="shared" si="995"/>
        <v>0</v>
      </c>
      <c r="S382" s="52"/>
      <c r="T382" s="34"/>
      <c r="U382" s="53">
        <v>2018</v>
      </c>
      <c r="V382" s="13">
        <f t="shared" ref="V382:AE382" si="1004">V30+V79+V128+V177+V226+V328+V278</f>
        <v>0</v>
      </c>
      <c r="W382" s="13">
        <f t="shared" si="1004"/>
        <v>0</v>
      </c>
      <c r="X382" s="13">
        <f t="shared" si="1004"/>
        <v>0</v>
      </c>
      <c r="Y382" s="13">
        <f t="shared" si="1004"/>
        <v>0</v>
      </c>
      <c r="Z382" s="13">
        <f t="shared" si="1004"/>
        <v>0</v>
      </c>
      <c r="AA382" s="13">
        <f t="shared" si="1004"/>
        <v>0</v>
      </c>
      <c r="AB382" s="13">
        <f t="shared" si="1004"/>
        <v>0</v>
      </c>
      <c r="AC382" s="13">
        <f t="shared" si="1004"/>
        <v>0</v>
      </c>
      <c r="AD382" s="13">
        <f t="shared" si="1004"/>
        <v>0</v>
      </c>
      <c r="AE382" s="13">
        <f t="shared" si="1004"/>
        <v>0</v>
      </c>
      <c r="AF382" s="22">
        <f t="shared" si="886"/>
        <v>0</v>
      </c>
      <c r="AG382" s="22">
        <f t="shared" si="887"/>
        <v>0</v>
      </c>
      <c r="AJ382" s="52"/>
      <c r="AK382" s="34"/>
      <c r="AL382" s="53">
        <v>2018</v>
      </c>
      <c r="AM382" s="13">
        <f t="shared" ref="AM382:AV382" si="1005">AM30+AM79+AM128+AM177+AM226+AM328+AM278</f>
        <v>0</v>
      </c>
      <c r="AN382" s="13">
        <f t="shared" si="1005"/>
        <v>0</v>
      </c>
      <c r="AO382" s="13">
        <f t="shared" si="1005"/>
        <v>0</v>
      </c>
      <c r="AP382" s="13">
        <f t="shared" si="1005"/>
        <v>0</v>
      </c>
      <c r="AQ382" s="13">
        <f t="shared" si="1005"/>
        <v>0</v>
      </c>
      <c r="AR382" s="13">
        <f t="shared" si="1005"/>
        <v>0</v>
      </c>
      <c r="AS382" s="13">
        <f t="shared" si="1005"/>
        <v>0</v>
      </c>
      <c r="AT382" s="13">
        <f t="shared" si="1005"/>
        <v>0</v>
      </c>
      <c r="AU382" s="13">
        <f t="shared" si="1005"/>
        <v>0</v>
      </c>
      <c r="AV382" s="13">
        <f t="shared" si="1005"/>
        <v>0</v>
      </c>
      <c r="AW382" s="22">
        <f t="shared" si="998"/>
        <v>0</v>
      </c>
      <c r="AX382" s="22">
        <f t="shared" si="999"/>
        <v>0</v>
      </c>
      <c r="BA382" s="52"/>
      <c r="BB382" s="34"/>
      <c r="BC382" s="53">
        <v>2018</v>
      </c>
      <c r="BD382" s="52">
        <f t="shared" si="872"/>
        <v>0</v>
      </c>
      <c r="BE382" s="52">
        <f t="shared" si="873"/>
        <v>0</v>
      </c>
      <c r="BF382" s="52">
        <f t="shared" si="874"/>
        <v>0</v>
      </c>
      <c r="BG382" s="52">
        <f t="shared" si="875"/>
        <v>0</v>
      </c>
      <c r="BH382" s="52">
        <f t="shared" si="876"/>
        <v>0</v>
      </c>
      <c r="BI382" s="52">
        <f t="shared" si="877"/>
        <v>0</v>
      </c>
      <c r="BJ382" s="52">
        <f t="shared" si="878"/>
        <v>0</v>
      </c>
      <c r="BK382" s="52">
        <f t="shared" si="879"/>
        <v>0</v>
      </c>
      <c r="BL382" s="52">
        <f t="shared" si="880"/>
        <v>0</v>
      </c>
      <c r="BM382" s="52">
        <f t="shared" si="881"/>
        <v>0</v>
      </c>
      <c r="BN382" s="10">
        <f t="shared" si="882"/>
        <v>0</v>
      </c>
      <c r="BO382" s="10">
        <f t="shared" si="883"/>
        <v>0</v>
      </c>
    </row>
    <row r="383" ht="18.75" spans="2:67">
      <c r="B383" s="52"/>
      <c r="C383" s="34"/>
      <c r="D383" s="53">
        <v>2019</v>
      </c>
      <c r="E383" s="13">
        <f t="shared" ref="E383:N383" si="1006">E31+E80+E129+E178+E227+E279+E329</f>
        <v>0</v>
      </c>
      <c r="F383" s="13">
        <f t="shared" si="1006"/>
        <v>0</v>
      </c>
      <c r="G383" s="13">
        <f t="shared" si="1006"/>
        <v>0</v>
      </c>
      <c r="H383" s="13">
        <f t="shared" si="1006"/>
        <v>0</v>
      </c>
      <c r="I383" s="13">
        <f t="shared" si="1006"/>
        <v>0</v>
      </c>
      <c r="J383" s="13">
        <f t="shared" si="1006"/>
        <v>0</v>
      </c>
      <c r="K383" s="13">
        <f t="shared" si="1006"/>
        <v>0</v>
      </c>
      <c r="L383" s="13">
        <f t="shared" si="1006"/>
        <v>0</v>
      </c>
      <c r="M383" s="13">
        <f t="shared" si="1006"/>
        <v>0</v>
      </c>
      <c r="N383" s="13">
        <f t="shared" si="1006"/>
        <v>0</v>
      </c>
      <c r="O383" s="22">
        <f t="shared" si="994"/>
        <v>0</v>
      </c>
      <c r="P383" s="22">
        <f t="shared" si="995"/>
        <v>0</v>
      </c>
      <c r="S383" s="52"/>
      <c r="T383" s="34"/>
      <c r="U383" s="53">
        <v>2019</v>
      </c>
      <c r="V383" s="13">
        <f t="shared" ref="V383:AE383" si="1007">V31+V80+V129+V178+V227+V329+V279</f>
        <v>0</v>
      </c>
      <c r="W383" s="13">
        <f t="shared" si="1007"/>
        <v>0</v>
      </c>
      <c r="X383" s="13">
        <f t="shared" si="1007"/>
        <v>0</v>
      </c>
      <c r="Y383" s="13">
        <f t="shared" si="1007"/>
        <v>0</v>
      </c>
      <c r="Z383" s="13">
        <f t="shared" si="1007"/>
        <v>0</v>
      </c>
      <c r="AA383" s="13">
        <f t="shared" si="1007"/>
        <v>0</v>
      </c>
      <c r="AB383" s="13">
        <f t="shared" si="1007"/>
        <v>0</v>
      </c>
      <c r="AC383" s="13">
        <f t="shared" si="1007"/>
        <v>0</v>
      </c>
      <c r="AD383" s="13">
        <f t="shared" si="1007"/>
        <v>0</v>
      </c>
      <c r="AE383" s="13">
        <f t="shared" si="1007"/>
        <v>0</v>
      </c>
      <c r="AF383" s="22">
        <f t="shared" si="886"/>
        <v>0</v>
      </c>
      <c r="AG383" s="22">
        <f t="shared" si="887"/>
        <v>0</v>
      </c>
      <c r="AJ383" s="52"/>
      <c r="AK383" s="34"/>
      <c r="AL383" s="53">
        <v>2019</v>
      </c>
      <c r="AM383" s="13">
        <f t="shared" ref="AM383:AV383" si="1008">AM31+AM80+AM129+AM178+AM227+AM329+AM279</f>
        <v>0</v>
      </c>
      <c r="AN383" s="13">
        <f t="shared" si="1008"/>
        <v>0</v>
      </c>
      <c r="AO383" s="13">
        <f t="shared" si="1008"/>
        <v>0</v>
      </c>
      <c r="AP383" s="13">
        <f t="shared" si="1008"/>
        <v>0</v>
      </c>
      <c r="AQ383" s="13">
        <f t="shared" si="1008"/>
        <v>0</v>
      </c>
      <c r="AR383" s="13">
        <f t="shared" si="1008"/>
        <v>0</v>
      </c>
      <c r="AS383" s="13">
        <f t="shared" si="1008"/>
        <v>0</v>
      </c>
      <c r="AT383" s="13">
        <f t="shared" si="1008"/>
        <v>0</v>
      </c>
      <c r="AU383" s="13">
        <f t="shared" si="1008"/>
        <v>0</v>
      </c>
      <c r="AV383" s="13">
        <f t="shared" si="1008"/>
        <v>0</v>
      </c>
      <c r="AW383" s="22">
        <f t="shared" si="998"/>
        <v>0</v>
      </c>
      <c r="AX383" s="22">
        <f t="shared" si="999"/>
        <v>0</v>
      </c>
      <c r="BA383" s="52"/>
      <c r="BB383" s="34"/>
      <c r="BC383" s="53">
        <v>2019</v>
      </c>
      <c r="BD383" s="52">
        <f t="shared" si="872"/>
        <v>0</v>
      </c>
      <c r="BE383" s="52">
        <f t="shared" si="873"/>
        <v>0</v>
      </c>
      <c r="BF383" s="52">
        <f t="shared" si="874"/>
        <v>0</v>
      </c>
      <c r="BG383" s="52">
        <f t="shared" si="875"/>
        <v>0</v>
      </c>
      <c r="BH383" s="52">
        <f t="shared" si="876"/>
        <v>0</v>
      </c>
      <c r="BI383" s="52">
        <f t="shared" si="877"/>
        <v>0</v>
      </c>
      <c r="BJ383" s="52">
        <f t="shared" si="878"/>
        <v>0</v>
      </c>
      <c r="BK383" s="52">
        <f t="shared" si="879"/>
        <v>0</v>
      </c>
      <c r="BL383" s="52">
        <f t="shared" si="880"/>
        <v>0</v>
      </c>
      <c r="BM383" s="52">
        <f t="shared" si="881"/>
        <v>0</v>
      </c>
      <c r="BN383" s="10">
        <f t="shared" si="882"/>
        <v>0</v>
      </c>
      <c r="BO383" s="10">
        <f t="shared" si="883"/>
        <v>0</v>
      </c>
    </row>
    <row r="384" ht="18.75" spans="2:67">
      <c r="B384" s="52"/>
      <c r="C384" s="34"/>
      <c r="D384" s="53">
        <v>2020</v>
      </c>
      <c r="E384" s="13">
        <f t="shared" ref="E384:N384" si="1009">E32+E81+E130+E179+E228+E280+E330</f>
        <v>0</v>
      </c>
      <c r="F384" s="13">
        <f t="shared" si="1009"/>
        <v>0</v>
      </c>
      <c r="G384" s="13">
        <f t="shared" si="1009"/>
        <v>0</v>
      </c>
      <c r="H384" s="13">
        <f t="shared" si="1009"/>
        <v>0</v>
      </c>
      <c r="I384" s="13">
        <f t="shared" si="1009"/>
        <v>0</v>
      </c>
      <c r="J384" s="13">
        <f t="shared" si="1009"/>
        <v>0</v>
      </c>
      <c r="K384" s="13">
        <f t="shared" si="1009"/>
        <v>0</v>
      </c>
      <c r="L384" s="13">
        <f t="shared" si="1009"/>
        <v>0</v>
      </c>
      <c r="M384" s="13">
        <f t="shared" si="1009"/>
        <v>0</v>
      </c>
      <c r="N384" s="13">
        <f t="shared" si="1009"/>
        <v>0</v>
      </c>
      <c r="O384" s="22">
        <f t="shared" si="994"/>
        <v>0</v>
      </c>
      <c r="P384" s="22">
        <f t="shared" si="995"/>
        <v>0</v>
      </c>
      <c r="S384" s="52"/>
      <c r="T384" s="34"/>
      <c r="U384" s="53">
        <v>2020</v>
      </c>
      <c r="V384" s="13">
        <f t="shared" ref="V384:AE384" si="1010">V32+V81+V130+V179+V228+V330+V280</f>
        <v>0</v>
      </c>
      <c r="W384" s="13">
        <f t="shared" si="1010"/>
        <v>0</v>
      </c>
      <c r="X384" s="13">
        <f t="shared" si="1010"/>
        <v>0</v>
      </c>
      <c r="Y384" s="13">
        <f t="shared" si="1010"/>
        <v>0</v>
      </c>
      <c r="Z384" s="13">
        <f t="shared" si="1010"/>
        <v>0</v>
      </c>
      <c r="AA384" s="13">
        <f t="shared" si="1010"/>
        <v>0</v>
      </c>
      <c r="AB384" s="13">
        <f t="shared" si="1010"/>
        <v>0</v>
      </c>
      <c r="AC384" s="13">
        <f t="shared" si="1010"/>
        <v>0</v>
      </c>
      <c r="AD384" s="13">
        <f t="shared" si="1010"/>
        <v>0</v>
      </c>
      <c r="AE384" s="13">
        <f t="shared" si="1010"/>
        <v>0</v>
      </c>
      <c r="AF384" s="22">
        <f t="shared" si="886"/>
        <v>0</v>
      </c>
      <c r="AG384" s="22">
        <f t="shared" si="887"/>
        <v>0</v>
      </c>
      <c r="AJ384" s="52"/>
      <c r="AK384" s="34"/>
      <c r="AL384" s="53">
        <v>2020</v>
      </c>
      <c r="AM384" s="13">
        <f t="shared" ref="AM384:AV384" si="1011">AM32+AM81+AM130+AM179+AM228+AM330+AM280</f>
        <v>0</v>
      </c>
      <c r="AN384" s="13">
        <f t="shared" si="1011"/>
        <v>0</v>
      </c>
      <c r="AO384" s="13">
        <f t="shared" si="1011"/>
        <v>0</v>
      </c>
      <c r="AP384" s="13">
        <f t="shared" si="1011"/>
        <v>0</v>
      </c>
      <c r="AQ384" s="13">
        <f t="shared" si="1011"/>
        <v>0</v>
      </c>
      <c r="AR384" s="13">
        <f t="shared" si="1011"/>
        <v>0</v>
      </c>
      <c r="AS384" s="13">
        <f t="shared" si="1011"/>
        <v>0</v>
      </c>
      <c r="AT384" s="13">
        <f t="shared" si="1011"/>
        <v>0</v>
      </c>
      <c r="AU384" s="13">
        <f t="shared" si="1011"/>
        <v>0</v>
      </c>
      <c r="AV384" s="13">
        <f t="shared" si="1011"/>
        <v>0</v>
      </c>
      <c r="AW384" s="10">
        <f t="shared" si="998"/>
        <v>0</v>
      </c>
      <c r="AX384" s="10">
        <f t="shared" si="999"/>
        <v>0</v>
      </c>
      <c r="BA384" s="52"/>
      <c r="BB384" s="34"/>
      <c r="BC384" s="53">
        <v>2020</v>
      </c>
      <c r="BD384" s="52">
        <f t="shared" si="872"/>
        <v>0</v>
      </c>
      <c r="BE384" s="52">
        <f t="shared" si="873"/>
        <v>0</v>
      </c>
      <c r="BF384" s="52">
        <f t="shared" si="874"/>
        <v>0</v>
      </c>
      <c r="BG384" s="52">
        <f t="shared" si="875"/>
        <v>0</v>
      </c>
      <c r="BH384" s="52">
        <f t="shared" si="876"/>
        <v>0</v>
      </c>
      <c r="BI384" s="52">
        <f t="shared" si="877"/>
        <v>0</v>
      </c>
      <c r="BJ384" s="52">
        <f t="shared" si="878"/>
        <v>0</v>
      </c>
      <c r="BK384" s="52">
        <f t="shared" si="879"/>
        <v>0</v>
      </c>
      <c r="BL384" s="52">
        <f t="shared" si="880"/>
        <v>0</v>
      </c>
      <c r="BM384" s="52">
        <f t="shared" si="881"/>
        <v>0</v>
      </c>
      <c r="BN384" s="10">
        <f t="shared" si="882"/>
        <v>0</v>
      </c>
      <c r="BO384" s="10">
        <f t="shared" si="883"/>
        <v>0</v>
      </c>
    </row>
    <row r="385" ht="18.75" spans="2:67">
      <c r="B385" s="52"/>
      <c r="C385" s="34"/>
      <c r="D385" s="53">
        <v>2021</v>
      </c>
      <c r="E385" s="13">
        <f t="shared" ref="E385:N385" si="1012">E33+E82+E131+E180+E229+E281+E331</f>
        <v>0</v>
      </c>
      <c r="F385" s="13">
        <f t="shared" si="1012"/>
        <v>0</v>
      </c>
      <c r="G385" s="13">
        <f t="shared" si="1012"/>
        <v>0</v>
      </c>
      <c r="H385" s="13">
        <f t="shared" si="1012"/>
        <v>0</v>
      </c>
      <c r="I385" s="13">
        <f t="shared" si="1012"/>
        <v>0</v>
      </c>
      <c r="J385" s="13">
        <f t="shared" si="1012"/>
        <v>0</v>
      </c>
      <c r="K385" s="13">
        <f t="shared" si="1012"/>
        <v>0</v>
      </c>
      <c r="L385" s="13">
        <f t="shared" si="1012"/>
        <v>0</v>
      </c>
      <c r="M385" s="13">
        <f t="shared" si="1012"/>
        <v>0</v>
      </c>
      <c r="N385" s="13">
        <f t="shared" si="1012"/>
        <v>0</v>
      </c>
      <c r="O385" s="22">
        <f t="shared" si="994"/>
        <v>0</v>
      </c>
      <c r="P385" s="22">
        <f t="shared" si="995"/>
        <v>0</v>
      </c>
      <c r="S385" s="52"/>
      <c r="T385" s="34"/>
      <c r="U385" s="53">
        <v>2021</v>
      </c>
      <c r="V385" s="13">
        <f t="shared" ref="V385:AE385" si="1013">V33+V82+V131+V180+V229+V331+V281</f>
        <v>0</v>
      </c>
      <c r="W385" s="13">
        <f t="shared" si="1013"/>
        <v>0</v>
      </c>
      <c r="X385" s="13">
        <f t="shared" si="1013"/>
        <v>0</v>
      </c>
      <c r="Y385" s="13">
        <f t="shared" si="1013"/>
        <v>0</v>
      </c>
      <c r="Z385" s="13">
        <f t="shared" si="1013"/>
        <v>0</v>
      </c>
      <c r="AA385" s="13">
        <f t="shared" si="1013"/>
        <v>0</v>
      </c>
      <c r="AB385" s="13">
        <f t="shared" si="1013"/>
        <v>0</v>
      </c>
      <c r="AC385" s="13">
        <f t="shared" si="1013"/>
        <v>0</v>
      </c>
      <c r="AD385" s="13">
        <f t="shared" si="1013"/>
        <v>0</v>
      </c>
      <c r="AE385" s="13">
        <f t="shared" si="1013"/>
        <v>0</v>
      </c>
      <c r="AF385" s="22">
        <f t="shared" si="886"/>
        <v>0</v>
      </c>
      <c r="AG385" s="22">
        <f t="shared" si="887"/>
        <v>0</v>
      </c>
      <c r="AJ385" s="52"/>
      <c r="AK385" s="34"/>
      <c r="AL385" s="53">
        <v>2021</v>
      </c>
      <c r="AM385" s="13">
        <f t="shared" ref="AM385:AV385" si="1014">AM33+AM82+AM131+AM180+AM229+AM331+AM281</f>
        <v>0</v>
      </c>
      <c r="AN385" s="13">
        <f t="shared" si="1014"/>
        <v>0</v>
      </c>
      <c r="AO385" s="13">
        <f t="shared" si="1014"/>
        <v>0</v>
      </c>
      <c r="AP385" s="13">
        <f t="shared" si="1014"/>
        <v>0</v>
      </c>
      <c r="AQ385" s="13">
        <f t="shared" si="1014"/>
        <v>0</v>
      </c>
      <c r="AR385" s="13">
        <f t="shared" si="1014"/>
        <v>0</v>
      </c>
      <c r="AS385" s="13">
        <f t="shared" si="1014"/>
        <v>0</v>
      </c>
      <c r="AT385" s="13">
        <f t="shared" si="1014"/>
        <v>0</v>
      </c>
      <c r="AU385" s="13">
        <f t="shared" si="1014"/>
        <v>0</v>
      </c>
      <c r="AV385" s="13">
        <f t="shared" si="1014"/>
        <v>0</v>
      </c>
      <c r="AW385" s="10">
        <f t="shared" si="998"/>
        <v>0</v>
      </c>
      <c r="AX385" s="10">
        <f t="shared" si="999"/>
        <v>0</v>
      </c>
      <c r="BA385" s="52"/>
      <c r="BB385" s="34"/>
      <c r="BC385" s="53">
        <v>2021</v>
      </c>
      <c r="BD385" s="52">
        <f t="shared" si="872"/>
        <v>0</v>
      </c>
      <c r="BE385" s="52">
        <f t="shared" si="873"/>
        <v>0</v>
      </c>
      <c r="BF385" s="52">
        <f t="shared" si="874"/>
        <v>0</v>
      </c>
      <c r="BG385" s="52">
        <f t="shared" si="875"/>
        <v>0</v>
      </c>
      <c r="BH385" s="52">
        <f t="shared" si="876"/>
        <v>0</v>
      </c>
      <c r="BI385" s="52">
        <f t="shared" si="877"/>
        <v>0</v>
      </c>
      <c r="BJ385" s="52">
        <f t="shared" si="878"/>
        <v>0</v>
      </c>
      <c r="BK385" s="52">
        <f t="shared" si="879"/>
        <v>0</v>
      </c>
      <c r="BL385" s="52">
        <f t="shared" si="880"/>
        <v>0</v>
      </c>
      <c r="BM385" s="52">
        <f t="shared" si="881"/>
        <v>0</v>
      </c>
      <c r="BN385" s="10">
        <f t="shared" si="882"/>
        <v>0</v>
      </c>
      <c r="BO385" s="10">
        <f t="shared" si="883"/>
        <v>0</v>
      </c>
    </row>
    <row r="386" ht="18.75" spans="2:67">
      <c r="B386" s="52"/>
      <c r="C386" s="34"/>
      <c r="D386" s="53">
        <v>2022</v>
      </c>
      <c r="E386" s="16">
        <f>E34+E83+E132+E181+E230+E282+E332</f>
        <v>31</v>
      </c>
      <c r="F386" s="16">
        <f t="shared" ref="F386:N386" si="1015">F34+F83+F132+F181+F230+F282+F332</f>
        <v>66645</v>
      </c>
      <c r="G386" s="16">
        <f t="shared" si="1015"/>
        <v>0</v>
      </c>
      <c r="H386" s="16">
        <f t="shared" si="1015"/>
        <v>0</v>
      </c>
      <c r="I386" s="16">
        <f t="shared" si="1015"/>
        <v>0</v>
      </c>
      <c r="J386" s="16">
        <f t="shared" si="1015"/>
        <v>0</v>
      </c>
      <c r="K386" s="16">
        <f t="shared" si="1015"/>
        <v>0</v>
      </c>
      <c r="L386" s="16">
        <f t="shared" si="1015"/>
        <v>0</v>
      </c>
      <c r="M386" s="16">
        <f t="shared" si="1015"/>
        <v>0</v>
      </c>
      <c r="N386" s="16">
        <f t="shared" si="1015"/>
        <v>0</v>
      </c>
      <c r="O386" s="22">
        <f t="shared" si="994"/>
        <v>31</v>
      </c>
      <c r="P386" s="22">
        <f t="shared" si="995"/>
        <v>66645</v>
      </c>
      <c r="S386" s="52"/>
      <c r="T386" s="34"/>
      <c r="U386" s="53">
        <v>2022</v>
      </c>
      <c r="V386" s="16">
        <f>V34+V83+V132+V181+V230+V282+V332</f>
        <v>0</v>
      </c>
      <c r="W386" s="16">
        <f>W34+W83+W132+W181+W230+W282+W332</f>
        <v>0</v>
      </c>
      <c r="X386" s="16">
        <f t="shared" ref="X386:AE386" si="1016">X332</f>
        <v>0</v>
      </c>
      <c r="Y386" s="16">
        <f t="shared" si="1016"/>
        <v>0</v>
      </c>
      <c r="Z386" s="16">
        <f t="shared" si="1016"/>
        <v>0</v>
      </c>
      <c r="AA386" s="16">
        <f t="shared" si="1016"/>
        <v>0</v>
      </c>
      <c r="AB386" s="16">
        <f t="shared" si="1016"/>
        <v>0</v>
      </c>
      <c r="AC386" s="16">
        <f t="shared" si="1016"/>
        <v>0</v>
      </c>
      <c r="AD386" s="16">
        <f t="shared" si="1016"/>
        <v>0</v>
      </c>
      <c r="AE386" s="16">
        <f t="shared" si="1016"/>
        <v>0</v>
      </c>
      <c r="AF386" s="22">
        <f t="shared" si="886"/>
        <v>0</v>
      </c>
      <c r="AG386" s="22">
        <f t="shared" si="887"/>
        <v>0</v>
      </c>
      <c r="AJ386" s="52"/>
      <c r="AK386" s="34"/>
      <c r="AL386" s="53">
        <v>2022</v>
      </c>
      <c r="AM386" s="13">
        <f t="shared" ref="AM386:AV386" si="1017">AM34+AM83+AM132+AM181+AM230+AM332+AM282</f>
        <v>11</v>
      </c>
      <c r="AN386" s="13">
        <f t="shared" si="1017"/>
        <v>6417</v>
      </c>
      <c r="AO386" s="13">
        <f t="shared" si="1017"/>
        <v>0</v>
      </c>
      <c r="AP386" s="13">
        <f t="shared" si="1017"/>
        <v>0</v>
      </c>
      <c r="AQ386" s="13">
        <f t="shared" si="1017"/>
        <v>0</v>
      </c>
      <c r="AR386" s="13">
        <f t="shared" si="1017"/>
        <v>0</v>
      </c>
      <c r="AS386" s="13">
        <f t="shared" si="1017"/>
        <v>0</v>
      </c>
      <c r="AT386" s="13">
        <f t="shared" si="1017"/>
        <v>0</v>
      </c>
      <c r="AU386" s="13">
        <f t="shared" si="1017"/>
        <v>0</v>
      </c>
      <c r="AV386" s="13">
        <f t="shared" si="1017"/>
        <v>0</v>
      </c>
      <c r="AW386" s="10">
        <f t="shared" ref="AW386" si="1018">AM386+AO386+AQ386+AS386+AU386</f>
        <v>11</v>
      </c>
      <c r="AX386" s="10">
        <f t="shared" ref="AX386" si="1019">AN386+AP386+AR386+AT386+AV386</f>
        <v>6417</v>
      </c>
      <c r="BA386" s="52"/>
      <c r="BB386" s="34"/>
      <c r="BC386" s="53">
        <v>2022</v>
      </c>
      <c r="BD386" s="52">
        <f t="shared" si="872"/>
        <v>20</v>
      </c>
      <c r="BE386" s="52">
        <f t="shared" si="873"/>
        <v>60228</v>
      </c>
      <c r="BF386" s="52">
        <f t="shared" si="874"/>
        <v>0</v>
      </c>
      <c r="BG386" s="52">
        <f t="shared" si="875"/>
        <v>0</v>
      </c>
      <c r="BH386" s="52">
        <f t="shared" si="876"/>
        <v>0</v>
      </c>
      <c r="BI386" s="52">
        <f t="shared" si="877"/>
        <v>0</v>
      </c>
      <c r="BJ386" s="52">
        <f t="shared" si="878"/>
        <v>0</v>
      </c>
      <c r="BK386" s="52">
        <f t="shared" si="879"/>
        <v>0</v>
      </c>
      <c r="BL386" s="52">
        <f t="shared" si="880"/>
        <v>0</v>
      </c>
      <c r="BM386" s="52">
        <f t="shared" si="881"/>
        <v>0</v>
      </c>
      <c r="BN386" s="10">
        <f t="shared" si="882"/>
        <v>20</v>
      </c>
      <c r="BO386" s="10">
        <f t="shared" si="883"/>
        <v>60228</v>
      </c>
    </row>
    <row r="387" customHeight="1" spans="2:67">
      <c r="B387" s="56" t="s">
        <v>61</v>
      </c>
      <c r="C387" s="57"/>
      <c r="D387" s="58"/>
      <c r="E387" s="59">
        <f>SUM(E380:E386)</f>
        <v>31</v>
      </c>
      <c r="F387" s="59">
        <f t="shared" ref="F387:P387" si="1020">SUM(F380:F386)</f>
        <v>66645</v>
      </c>
      <c r="G387" s="59">
        <f t="shared" si="1020"/>
        <v>0</v>
      </c>
      <c r="H387" s="59">
        <f t="shared" si="1020"/>
        <v>0</v>
      </c>
      <c r="I387" s="59">
        <f t="shared" si="1020"/>
        <v>0</v>
      </c>
      <c r="J387" s="59">
        <f t="shared" si="1020"/>
        <v>0</v>
      </c>
      <c r="K387" s="59">
        <f t="shared" si="1020"/>
        <v>0</v>
      </c>
      <c r="L387" s="59">
        <f t="shared" si="1020"/>
        <v>0</v>
      </c>
      <c r="M387" s="59">
        <f t="shared" si="1020"/>
        <v>0</v>
      </c>
      <c r="N387" s="59">
        <f t="shared" si="1020"/>
        <v>0</v>
      </c>
      <c r="O387" s="59">
        <f t="shared" si="1020"/>
        <v>31</v>
      </c>
      <c r="P387" s="59">
        <f t="shared" si="1020"/>
        <v>66645</v>
      </c>
      <c r="S387" s="56" t="s">
        <v>61</v>
      </c>
      <c r="T387" s="57"/>
      <c r="U387" s="58"/>
      <c r="V387" s="59">
        <f>SUM(V380:V386)</f>
        <v>0</v>
      </c>
      <c r="W387" s="59">
        <f t="shared" ref="W387:AE387" si="1021">SUM(W380:W386)</f>
        <v>0</v>
      </c>
      <c r="X387" s="59">
        <f t="shared" si="1021"/>
        <v>0</v>
      </c>
      <c r="Y387" s="59">
        <f t="shared" si="1021"/>
        <v>0</v>
      </c>
      <c r="Z387" s="59">
        <f t="shared" si="1021"/>
        <v>0</v>
      </c>
      <c r="AA387" s="59">
        <f t="shared" si="1021"/>
        <v>0</v>
      </c>
      <c r="AB387" s="59">
        <f t="shared" si="1021"/>
        <v>0</v>
      </c>
      <c r="AC387" s="59">
        <f t="shared" si="1021"/>
        <v>0</v>
      </c>
      <c r="AD387" s="59">
        <f t="shared" si="1021"/>
        <v>0</v>
      </c>
      <c r="AE387" s="59">
        <f t="shared" si="1021"/>
        <v>0</v>
      </c>
      <c r="AF387" s="22">
        <f t="shared" si="886"/>
        <v>0</v>
      </c>
      <c r="AG387" s="22">
        <f t="shared" si="887"/>
        <v>0</v>
      </c>
      <c r="AJ387" s="56" t="s">
        <v>61</v>
      </c>
      <c r="AK387" s="57"/>
      <c r="AL387" s="58"/>
      <c r="AM387" s="59">
        <f>SUM(AM380:AM386)</f>
        <v>11</v>
      </c>
      <c r="AN387" s="59">
        <f t="shared" ref="AN387" si="1022">SUM(AN380:AN386)</f>
        <v>6417</v>
      </c>
      <c r="AO387" s="59">
        <f t="shared" ref="AO387" si="1023">SUM(AO380:AO386)</f>
        <v>0</v>
      </c>
      <c r="AP387" s="59">
        <f t="shared" ref="AP387" si="1024">SUM(AP380:AP386)</f>
        <v>0</v>
      </c>
      <c r="AQ387" s="59">
        <f t="shared" ref="AQ387" si="1025">SUM(AQ380:AQ386)</f>
        <v>0</v>
      </c>
      <c r="AR387" s="59">
        <f t="shared" ref="AR387" si="1026">SUM(AR380:AR386)</f>
        <v>0</v>
      </c>
      <c r="AS387" s="59">
        <f t="shared" ref="AS387" si="1027">SUM(AS380:AS386)</f>
        <v>0</v>
      </c>
      <c r="AT387" s="59">
        <f t="shared" ref="AT387" si="1028">SUM(AT380:AT386)</f>
        <v>0</v>
      </c>
      <c r="AU387" s="59">
        <f t="shared" ref="AU387" si="1029">SUM(AU380:AU386)</f>
        <v>0</v>
      </c>
      <c r="AV387" s="59">
        <f t="shared" ref="AV387" si="1030">SUM(AV380:AV386)</f>
        <v>0</v>
      </c>
      <c r="AW387" s="59">
        <f t="shared" ref="AW387" si="1031">SUM(AW380:AW386)</f>
        <v>11</v>
      </c>
      <c r="AX387" s="59">
        <f t="shared" ref="AX387" si="1032">SUM(AX380:AX386)</f>
        <v>6417</v>
      </c>
      <c r="BA387" s="56" t="s">
        <v>61</v>
      </c>
      <c r="BB387" s="57"/>
      <c r="BC387" s="58"/>
      <c r="BD387" s="52">
        <f t="shared" si="872"/>
        <v>20</v>
      </c>
      <c r="BE387" s="52">
        <f t="shared" si="873"/>
        <v>60228</v>
      </c>
      <c r="BF387" s="52">
        <f t="shared" si="874"/>
        <v>0</v>
      </c>
      <c r="BG387" s="52">
        <f t="shared" si="875"/>
        <v>0</v>
      </c>
      <c r="BH387" s="52">
        <f t="shared" si="876"/>
        <v>0</v>
      </c>
      <c r="BI387" s="52">
        <f t="shared" si="877"/>
        <v>0</v>
      </c>
      <c r="BJ387" s="52">
        <f t="shared" si="878"/>
        <v>0</v>
      </c>
      <c r="BK387" s="52">
        <f t="shared" si="879"/>
        <v>0</v>
      </c>
      <c r="BL387" s="52">
        <f t="shared" si="880"/>
        <v>0</v>
      </c>
      <c r="BM387" s="52">
        <f t="shared" si="881"/>
        <v>0</v>
      </c>
      <c r="BN387" s="10">
        <f t="shared" si="882"/>
        <v>20</v>
      </c>
      <c r="BO387" s="10">
        <f t="shared" si="883"/>
        <v>60228</v>
      </c>
    </row>
    <row r="388" ht="18.75" spans="2:67">
      <c r="B388" s="52">
        <v>5</v>
      </c>
      <c r="C388" s="34" t="s">
        <v>464</v>
      </c>
      <c r="D388" s="53">
        <v>2016</v>
      </c>
      <c r="E388" s="13">
        <f t="shared" ref="E388:N388" si="1033">E36+E85+E134+E183+E232+E334+E284</f>
        <v>0</v>
      </c>
      <c r="F388" s="13">
        <f t="shared" si="1033"/>
        <v>0</v>
      </c>
      <c r="G388" s="13">
        <f t="shared" si="1033"/>
        <v>0</v>
      </c>
      <c r="H388" s="13">
        <f t="shared" si="1033"/>
        <v>0</v>
      </c>
      <c r="I388" s="13">
        <f t="shared" si="1033"/>
        <v>0</v>
      </c>
      <c r="J388" s="13">
        <f t="shared" si="1033"/>
        <v>0</v>
      </c>
      <c r="K388" s="13">
        <f t="shared" si="1033"/>
        <v>0</v>
      </c>
      <c r="L388" s="13">
        <f t="shared" si="1033"/>
        <v>0</v>
      </c>
      <c r="M388" s="13">
        <f t="shared" si="1033"/>
        <v>0</v>
      </c>
      <c r="N388" s="13">
        <f t="shared" si="1033"/>
        <v>0</v>
      </c>
      <c r="O388" s="22">
        <f t="shared" ref="O388:O394" si="1034">E388+G388+I388+K388+M388</f>
        <v>0</v>
      </c>
      <c r="P388" s="22">
        <f t="shared" ref="P388:P394" si="1035">F388+H388+J388+L388+N388</f>
        <v>0</v>
      </c>
      <c r="S388" s="52">
        <v>5</v>
      </c>
      <c r="T388" s="34" t="s">
        <v>464</v>
      </c>
      <c r="U388" s="53">
        <v>2016</v>
      </c>
      <c r="V388" s="13">
        <f t="shared" ref="V388:AE388" si="1036">V36+V85+V134+V183+V232+V334+V284</f>
        <v>0</v>
      </c>
      <c r="W388" s="13">
        <f t="shared" si="1036"/>
        <v>0</v>
      </c>
      <c r="X388" s="13">
        <f t="shared" si="1036"/>
        <v>0</v>
      </c>
      <c r="Y388" s="13">
        <f t="shared" si="1036"/>
        <v>0</v>
      </c>
      <c r="Z388" s="13">
        <f t="shared" si="1036"/>
        <v>0</v>
      </c>
      <c r="AA388" s="13">
        <f t="shared" si="1036"/>
        <v>0</v>
      </c>
      <c r="AB388" s="13">
        <f t="shared" si="1036"/>
        <v>0</v>
      </c>
      <c r="AC388" s="13">
        <f t="shared" si="1036"/>
        <v>0</v>
      </c>
      <c r="AD388" s="13">
        <f t="shared" si="1036"/>
        <v>0</v>
      </c>
      <c r="AE388" s="13">
        <f t="shared" si="1036"/>
        <v>0</v>
      </c>
      <c r="AF388" s="22">
        <f t="shared" si="886"/>
        <v>0</v>
      </c>
      <c r="AG388" s="22">
        <f t="shared" si="887"/>
        <v>0</v>
      </c>
      <c r="AJ388" s="52">
        <v>5</v>
      </c>
      <c r="AK388" s="34" t="s">
        <v>464</v>
      </c>
      <c r="AL388" s="53">
        <v>2016</v>
      </c>
      <c r="AM388" s="13">
        <f t="shared" ref="AM388:AV388" si="1037">AM36+AM85+AM134+AM183+AM232+AM334+AM284</f>
        <v>0</v>
      </c>
      <c r="AN388" s="13">
        <f t="shared" si="1037"/>
        <v>0</v>
      </c>
      <c r="AO388" s="13">
        <f t="shared" si="1037"/>
        <v>0</v>
      </c>
      <c r="AP388" s="13">
        <f t="shared" si="1037"/>
        <v>0</v>
      </c>
      <c r="AQ388" s="13">
        <f t="shared" si="1037"/>
        <v>0</v>
      </c>
      <c r="AR388" s="13">
        <f t="shared" si="1037"/>
        <v>0</v>
      </c>
      <c r="AS388" s="13">
        <f t="shared" si="1037"/>
        <v>0</v>
      </c>
      <c r="AT388" s="13">
        <f t="shared" si="1037"/>
        <v>0</v>
      </c>
      <c r="AU388" s="13">
        <f t="shared" si="1037"/>
        <v>0</v>
      </c>
      <c r="AV388" s="13">
        <f t="shared" si="1037"/>
        <v>0</v>
      </c>
      <c r="AW388" s="22">
        <f t="shared" ref="AW388:AW393" si="1038">AM388+AO388+AQ388+AS388+AU388</f>
        <v>0</v>
      </c>
      <c r="AX388" s="22">
        <f t="shared" ref="AX388:AX393" si="1039">AN388+AP388+AR388+AT388+AV388</f>
        <v>0</v>
      </c>
      <c r="BA388" s="52">
        <v>5</v>
      </c>
      <c r="BB388" s="34" t="s">
        <v>464</v>
      </c>
      <c r="BC388" s="53">
        <v>2016</v>
      </c>
      <c r="BD388" s="52">
        <f t="shared" si="872"/>
        <v>0</v>
      </c>
      <c r="BE388" s="52">
        <f t="shared" si="873"/>
        <v>0</v>
      </c>
      <c r="BF388" s="52">
        <f t="shared" si="874"/>
        <v>0</v>
      </c>
      <c r="BG388" s="52">
        <f t="shared" si="875"/>
        <v>0</v>
      </c>
      <c r="BH388" s="52">
        <f t="shared" si="876"/>
        <v>0</v>
      </c>
      <c r="BI388" s="52">
        <f t="shared" si="877"/>
        <v>0</v>
      </c>
      <c r="BJ388" s="52">
        <f t="shared" si="878"/>
        <v>0</v>
      </c>
      <c r="BK388" s="52">
        <f t="shared" si="879"/>
        <v>0</v>
      </c>
      <c r="BL388" s="52">
        <f t="shared" si="880"/>
        <v>0</v>
      </c>
      <c r="BM388" s="52">
        <f t="shared" si="881"/>
        <v>0</v>
      </c>
      <c r="BN388" s="10">
        <f t="shared" si="882"/>
        <v>0</v>
      </c>
      <c r="BO388" s="10">
        <f t="shared" si="883"/>
        <v>0</v>
      </c>
    </row>
    <row r="389" ht="18.75" spans="2:67">
      <c r="B389" s="52"/>
      <c r="C389" s="34"/>
      <c r="D389" s="53">
        <v>2017</v>
      </c>
      <c r="E389" s="13">
        <f t="shared" ref="E389:N389" si="1040">E37+E86+E135+E184+E233+E335+E285</f>
        <v>0</v>
      </c>
      <c r="F389" s="13">
        <f t="shared" si="1040"/>
        <v>0</v>
      </c>
      <c r="G389" s="13">
        <f t="shared" si="1040"/>
        <v>0</v>
      </c>
      <c r="H389" s="13">
        <f t="shared" si="1040"/>
        <v>0</v>
      </c>
      <c r="I389" s="13">
        <f t="shared" si="1040"/>
        <v>0</v>
      </c>
      <c r="J389" s="13">
        <f t="shared" si="1040"/>
        <v>0</v>
      </c>
      <c r="K389" s="13">
        <f t="shared" si="1040"/>
        <v>0</v>
      </c>
      <c r="L389" s="13">
        <f t="shared" si="1040"/>
        <v>0</v>
      </c>
      <c r="M389" s="13">
        <f t="shared" si="1040"/>
        <v>0</v>
      </c>
      <c r="N389" s="13">
        <f t="shared" si="1040"/>
        <v>0</v>
      </c>
      <c r="O389" s="22">
        <f t="shared" si="1034"/>
        <v>0</v>
      </c>
      <c r="P389" s="22">
        <f t="shared" si="1035"/>
        <v>0</v>
      </c>
      <c r="S389" s="52"/>
      <c r="T389" s="34"/>
      <c r="U389" s="53">
        <v>2017</v>
      </c>
      <c r="V389" s="13">
        <f t="shared" ref="V389:AE389" si="1041">V37+V86+V135+V184+V233+V335+V285</f>
        <v>0</v>
      </c>
      <c r="W389" s="13">
        <f t="shared" si="1041"/>
        <v>0</v>
      </c>
      <c r="X389" s="13">
        <f t="shared" si="1041"/>
        <v>0</v>
      </c>
      <c r="Y389" s="13">
        <f t="shared" si="1041"/>
        <v>0</v>
      </c>
      <c r="Z389" s="13">
        <f t="shared" si="1041"/>
        <v>0</v>
      </c>
      <c r="AA389" s="13">
        <f t="shared" si="1041"/>
        <v>0</v>
      </c>
      <c r="AB389" s="13">
        <f t="shared" si="1041"/>
        <v>0</v>
      </c>
      <c r="AC389" s="13">
        <f t="shared" si="1041"/>
        <v>0</v>
      </c>
      <c r="AD389" s="13">
        <f t="shared" si="1041"/>
        <v>0</v>
      </c>
      <c r="AE389" s="13">
        <f t="shared" si="1041"/>
        <v>0</v>
      </c>
      <c r="AF389" s="22">
        <f t="shared" si="886"/>
        <v>0</v>
      </c>
      <c r="AG389" s="22">
        <f t="shared" si="887"/>
        <v>0</v>
      </c>
      <c r="AJ389" s="52"/>
      <c r="AK389" s="34"/>
      <c r="AL389" s="53">
        <v>2017</v>
      </c>
      <c r="AM389" s="13">
        <f t="shared" ref="AM389:AV389" si="1042">AM37+AM86+AM135+AM184+AM233+AM335+AM285</f>
        <v>0</v>
      </c>
      <c r="AN389" s="13">
        <f t="shared" si="1042"/>
        <v>0</v>
      </c>
      <c r="AO389" s="13">
        <f t="shared" si="1042"/>
        <v>0</v>
      </c>
      <c r="AP389" s="13">
        <f t="shared" si="1042"/>
        <v>0</v>
      </c>
      <c r="AQ389" s="13">
        <f t="shared" si="1042"/>
        <v>0</v>
      </c>
      <c r="AR389" s="13">
        <f t="shared" si="1042"/>
        <v>0</v>
      </c>
      <c r="AS389" s="13">
        <f t="shared" si="1042"/>
        <v>0</v>
      </c>
      <c r="AT389" s="13">
        <f t="shared" si="1042"/>
        <v>0</v>
      </c>
      <c r="AU389" s="13">
        <f t="shared" si="1042"/>
        <v>0</v>
      </c>
      <c r="AV389" s="13">
        <f t="shared" si="1042"/>
        <v>0</v>
      </c>
      <c r="AW389" s="22">
        <f t="shared" si="1038"/>
        <v>0</v>
      </c>
      <c r="AX389" s="22">
        <f t="shared" si="1039"/>
        <v>0</v>
      </c>
      <c r="BA389" s="52"/>
      <c r="BB389" s="34"/>
      <c r="BC389" s="53">
        <v>2017</v>
      </c>
      <c r="BD389" s="52">
        <f t="shared" si="872"/>
        <v>0</v>
      </c>
      <c r="BE389" s="52">
        <f t="shared" si="873"/>
        <v>0</v>
      </c>
      <c r="BF389" s="52">
        <f t="shared" si="874"/>
        <v>0</v>
      </c>
      <c r="BG389" s="52">
        <f t="shared" si="875"/>
        <v>0</v>
      </c>
      <c r="BH389" s="52">
        <f t="shared" si="876"/>
        <v>0</v>
      </c>
      <c r="BI389" s="52">
        <f t="shared" si="877"/>
        <v>0</v>
      </c>
      <c r="BJ389" s="52">
        <f t="shared" si="878"/>
        <v>0</v>
      </c>
      <c r="BK389" s="52">
        <f t="shared" si="879"/>
        <v>0</v>
      </c>
      <c r="BL389" s="52">
        <f t="shared" si="880"/>
        <v>0</v>
      </c>
      <c r="BM389" s="52">
        <f t="shared" si="881"/>
        <v>0</v>
      </c>
      <c r="BN389" s="10">
        <f t="shared" si="882"/>
        <v>0</v>
      </c>
      <c r="BO389" s="10">
        <f t="shared" si="883"/>
        <v>0</v>
      </c>
    </row>
    <row r="390" ht="18.75" spans="2:67">
      <c r="B390" s="52"/>
      <c r="C390" s="34"/>
      <c r="D390" s="53">
        <v>2018</v>
      </c>
      <c r="E390" s="13">
        <f t="shared" ref="E390:N390" si="1043">E38+E87+E136+E185+E234+E336+E286</f>
        <v>0</v>
      </c>
      <c r="F390" s="13">
        <f t="shared" si="1043"/>
        <v>0</v>
      </c>
      <c r="G390" s="13">
        <f t="shared" si="1043"/>
        <v>0</v>
      </c>
      <c r="H390" s="13">
        <f t="shared" si="1043"/>
        <v>0</v>
      </c>
      <c r="I390" s="13">
        <f t="shared" si="1043"/>
        <v>0</v>
      </c>
      <c r="J390" s="13">
        <f t="shared" si="1043"/>
        <v>0</v>
      </c>
      <c r="K390" s="13">
        <f t="shared" si="1043"/>
        <v>0</v>
      </c>
      <c r="L390" s="13">
        <f t="shared" si="1043"/>
        <v>0</v>
      </c>
      <c r="M390" s="13">
        <f t="shared" si="1043"/>
        <v>0</v>
      </c>
      <c r="N390" s="13">
        <f t="shared" si="1043"/>
        <v>0</v>
      </c>
      <c r="O390" s="22">
        <f t="shared" si="1034"/>
        <v>0</v>
      </c>
      <c r="P390" s="22">
        <f t="shared" si="1035"/>
        <v>0</v>
      </c>
      <c r="S390" s="52"/>
      <c r="T390" s="34"/>
      <c r="U390" s="53">
        <v>2018</v>
      </c>
      <c r="V390" s="13">
        <f t="shared" ref="V390:AE390" si="1044">V38+V87+V136+V185+V234+V336+V286</f>
        <v>0</v>
      </c>
      <c r="W390" s="13">
        <f t="shared" si="1044"/>
        <v>0</v>
      </c>
      <c r="X390" s="13">
        <f t="shared" si="1044"/>
        <v>0</v>
      </c>
      <c r="Y390" s="13">
        <f t="shared" si="1044"/>
        <v>0</v>
      </c>
      <c r="Z390" s="13">
        <f t="shared" si="1044"/>
        <v>0</v>
      </c>
      <c r="AA390" s="13">
        <f t="shared" si="1044"/>
        <v>0</v>
      </c>
      <c r="AB390" s="13">
        <f t="shared" si="1044"/>
        <v>0</v>
      </c>
      <c r="AC390" s="13">
        <f t="shared" si="1044"/>
        <v>0</v>
      </c>
      <c r="AD390" s="13">
        <f t="shared" si="1044"/>
        <v>0</v>
      </c>
      <c r="AE390" s="13">
        <f t="shared" si="1044"/>
        <v>0</v>
      </c>
      <c r="AF390" s="22">
        <f t="shared" si="886"/>
        <v>0</v>
      </c>
      <c r="AG390" s="22">
        <f t="shared" si="887"/>
        <v>0</v>
      </c>
      <c r="AJ390" s="52"/>
      <c r="AK390" s="34"/>
      <c r="AL390" s="53">
        <v>2018</v>
      </c>
      <c r="AM390" s="13">
        <f t="shared" ref="AM390:AV390" si="1045">AM38+AM87+AM136+AM185+AM234+AM336+AM286</f>
        <v>0</v>
      </c>
      <c r="AN390" s="13">
        <f t="shared" si="1045"/>
        <v>0</v>
      </c>
      <c r="AO390" s="13">
        <f t="shared" si="1045"/>
        <v>0</v>
      </c>
      <c r="AP390" s="13">
        <f t="shared" si="1045"/>
        <v>0</v>
      </c>
      <c r="AQ390" s="13">
        <f t="shared" si="1045"/>
        <v>0</v>
      </c>
      <c r="AR390" s="13">
        <f t="shared" si="1045"/>
        <v>0</v>
      </c>
      <c r="AS390" s="13">
        <f t="shared" si="1045"/>
        <v>0</v>
      </c>
      <c r="AT390" s="13">
        <f t="shared" si="1045"/>
        <v>0</v>
      </c>
      <c r="AU390" s="13">
        <f t="shared" si="1045"/>
        <v>0</v>
      </c>
      <c r="AV390" s="13">
        <f t="shared" si="1045"/>
        <v>0</v>
      </c>
      <c r="AW390" s="22">
        <f t="shared" si="1038"/>
        <v>0</v>
      </c>
      <c r="AX390" s="22">
        <f t="shared" si="1039"/>
        <v>0</v>
      </c>
      <c r="BA390" s="52"/>
      <c r="BB390" s="34"/>
      <c r="BC390" s="53">
        <v>2018</v>
      </c>
      <c r="BD390" s="52">
        <f t="shared" si="872"/>
        <v>0</v>
      </c>
      <c r="BE390" s="52">
        <f t="shared" si="873"/>
        <v>0</v>
      </c>
      <c r="BF390" s="52">
        <f t="shared" si="874"/>
        <v>0</v>
      </c>
      <c r="BG390" s="52">
        <f t="shared" si="875"/>
        <v>0</v>
      </c>
      <c r="BH390" s="52">
        <f t="shared" si="876"/>
        <v>0</v>
      </c>
      <c r="BI390" s="52">
        <f t="shared" si="877"/>
        <v>0</v>
      </c>
      <c r="BJ390" s="52">
        <f t="shared" si="878"/>
        <v>0</v>
      </c>
      <c r="BK390" s="52">
        <f t="shared" si="879"/>
        <v>0</v>
      </c>
      <c r="BL390" s="52">
        <f t="shared" si="880"/>
        <v>0</v>
      </c>
      <c r="BM390" s="52">
        <f t="shared" si="881"/>
        <v>0</v>
      </c>
      <c r="BN390" s="10">
        <f t="shared" si="882"/>
        <v>0</v>
      </c>
      <c r="BO390" s="10">
        <f t="shared" si="883"/>
        <v>0</v>
      </c>
    </row>
    <row r="391" ht="18.75" spans="2:67">
      <c r="B391" s="52"/>
      <c r="C391" s="34"/>
      <c r="D391" s="53">
        <v>2019</v>
      </c>
      <c r="E391" s="13">
        <f t="shared" ref="E391:N391" si="1046">E39+E88+E137+E186+E235+E337+E287</f>
        <v>0</v>
      </c>
      <c r="F391" s="13">
        <f t="shared" si="1046"/>
        <v>0</v>
      </c>
      <c r="G391" s="13">
        <f t="shared" si="1046"/>
        <v>0</v>
      </c>
      <c r="H391" s="13">
        <f t="shared" si="1046"/>
        <v>0</v>
      </c>
      <c r="I391" s="13">
        <f t="shared" si="1046"/>
        <v>0</v>
      </c>
      <c r="J391" s="13">
        <f t="shared" si="1046"/>
        <v>0</v>
      </c>
      <c r="K391" s="13">
        <f t="shared" si="1046"/>
        <v>0</v>
      </c>
      <c r="L391" s="13">
        <f t="shared" si="1046"/>
        <v>0</v>
      </c>
      <c r="M391" s="13">
        <f t="shared" si="1046"/>
        <v>0</v>
      </c>
      <c r="N391" s="13">
        <f t="shared" si="1046"/>
        <v>0</v>
      </c>
      <c r="O391" s="22">
        <f t="shared" si="1034"/>
        <v>0</v>
      </c>
      <c r="P391" s="22">
        <f t="shared" si="1035"/>
        <v>0</v>
      </c>
      <c r="S391" s="52"/>
      <c r="T391" s="34"/>
      <c r="U391" s="53">
        <v>2019</v>
      </c>
      <c r="V391" s="13">
        <f t="shared" ref="V391:AE391" si="1047">V39+V88+V137+V186+V235+V337+V287</f>
        <v>0</v>
      </c>
      <c r="W391" s="13">
        <f t="shared" si="1047"/>
        <v>0</v>
      </c>
      <c r="X391" s="13">
        <f t="shared" si="1047"/>
        <v>0</v>
      </c>
      <c r="Y391" s="13">
        <f t="shared" si="1047"/>
        <v>0</v>
      </c>
      <c r="Z391" s="13">
        <f t="shared" si="1047"/>
        <v>0</v>
      </c>
      <c r="AA391" s="13">
        <f t="shared" si="1047"/>
        <v>0</v>
      </c>
      <c r="AB391" s="13">
        <f t="shared" si="1047"/>
        <v>0</v>
      </c>
      <c r="AC391" s="13">
        <f t="shared" si="1047"/>
        <v>0</v>
      </c>
      <c r="AD391" s="13">
        <f t="shared" si="1047"/>
        <v>0</v>
      </c>
      <c r="AE391" s="13">
        <f t="shared" si="1047"/>
        <v>0</v>
      </c>
      <c r="AF391" s="22">
        <f t="shared" si="886"/>
        <v>0</v>
      </c>
      <c r="AG391" s="22">
        <f t="shared" si="887"/>
        <v>0</v>
      </c>
      <c r="AJ391" s="52"/>
      <c r="AK391" s="34"/>
      <c r="AL391" s="53">
        <v>2019</v>
      </c>
      <c r="AM391" s="13">
        <f t="shared" ref="AM391:AV391" si="1048">AM39+AM88+AM137+AM186+AM235+AM337+AM287</f>
        <v>0</v>
      </c>
      <c r="AN391" s="13">
        <f t="shared" si="1048"/>
        <v>0</v>
      </c>
      <c r="AO391" s="13">
        <f t="shared" si="1048"/>
        <v>0</v>
      </c>
      <c r="AP391" s="13">
        <f t="shared" si="1048"/>
        <v>0</v>
      </c>
      <c r="AQ391" s="13">
        <f t="shared" si="1048"/>
        <v>0</v>
      </c>
      <c r="AR391" s="13">
        <f t="shared" si="1048"/>
        <v>0</v>
      </c>
      <c r="AS391" s="13">
        <f t="shared" si="1048"/>
        <v>0</v>
      </c>
      <c r="AT391" s="13">
        <f t="shared" si="1048"/>
        <v>0</v>
      </c>
      <c r="AU391" s="13">
        <f t="shared" si="1048"/>
        <v>0</v>
      </c>
      <c r="AV391" s="13">
        <f t="shared" si="1048"/>
        <v>0</v>
      </c>
      <c r="AW391" s="22">
        <f t="shared" si="1038"/>
        <v>0</v>
      </c>
      <c r="AX391" s="22">
        <f t="shared" si="1039"/>
        <v>0</v>
      </c>
      <c r="BA391" s="52"/>
      <c r="BB391" s="34"/>
      <c r="BC391" s="53">
        <v>2019</v>
      </c>
      <c r="BD391" s="52">
        <f t="shared" si="872"/>
        <v>0</v>
      </c>
      <c r="BE391" s="52">
        <f t="shared" si="873"/>
        <v>0</v>
      </c>
      <c r="BF391" s="52">
        <f t="shared" si="874"/>
        <v>0</v>
      </c>
      <c r="BG391" s="52">
        <f t="shared" si="875"/>
        <v>0</v>
      </c>
      <c r="BH391" s="52">
        <f t="shared" si="876"/>
        <v>0</v>
      </c>
      <c r="BI391" s="52">
        <f t="shared" si="877"/>
        <v>0</v>
      </c>
      <c r="BJ391" s="52">
        <f t="shared" si="878"/>
        <v>0</v>
      </c>
      <c r="BK391" s="52">
        <f t="shared" si="879"/>
        <v>0</v>
      </c>
      <c r="BL391" s="52">
        <f t="shared" si="880"/>
        <v>0</v>
      </c>
      <c r="BM391" s="52">
        <f t="shared" si="881"/>
        <v>0</v>
      </c>
      <c r="BN391" s="10">
        <f t="shared" si="882"/>
        <v>0</v>
      </c>
      <c r="BO391" s="10">
        <f t="shared" si="883"/>
        <v>0</v>
      </c>
    </row>
    <row r="392" ht="18.75" spans="2:67">
      <c r="B392" s="52"/>
      <c r="C392" s="34"/>
      <c r="D392" s="53">
        <v>2020</v>
      </c>
      <c r="E392" s="13">
        <f t="shared" ref="E392:N392" si="1049">E40+E89+E138+E187+E236+E338+E288</f>
        <v>0</v>
      </c>
      <c r="F392" s="13">
        <f t="shared" si="1049"/>
        <v>0</v>
      </c>
      <c r="G392" s="13">
        <f t="shared" si="1049"/>
        <v>0</v>
      </c>
      <c r="H392" s="13">
        <f t="shared" si="1049"/>
        <v>0</v>
      </c>
      <c r="I392" s="13">
        <f t="shared" si="1049"/>
        <v>0</v>
      </c>
      <c r="J392" s="13">
        <f t="shared" si="1049"/>
        <v>0</v>
      </c>
      <c r="K392" s="13">
        <f t="shared" si="1049"/>
        <v>0</v>
      </c>
      <c r="L392" s="13">
        <f t="shared" si="1049"/>
        <v>0</v>
      </c>
      <c r="M392" s="13">
        <f t="shared" si="1049"/>
        <v>0</v>
      </c>
      <c r="N392" s="13">
        <f t="shared" si="1049"/>
        <v>0</v>
      </c>
      <c r="O392" s="22">
        <f t="shared" si="1034"/>
        <v>0</v>
      </c>
      <c r="P392" s="22">
        <f t="shared" si="1035"/>
        <v>0</v>
      </c>
      <c r="S392" s="52"/>
      <c r="T392" s="34"/>
      <c r="U392" s="53">
        <v>2020</v>
      </c>
      <c r="V392" s="13">
        <f t="shared" ref="V392:AE392" si="1050">V40+V89+V138+V187+V236+V338+V288</f>
        <v>0</v>
      </c>
      <c r="W392" s="13">
        <f t="shared" si="1050"/>
        <v>0</v>
      </c>
      <c r="X392" s="13">
        <f t="shared" si="1050"/>
        <v>0</v>
      </c>
      <c r="Y392" s="13">
        <f t="shared" si="1050"/>
        <v>0</v>
      </c>
      <c r="Z392" s="13">
        <f t="shared" si="1050"/>
        <v>0</v>
      </c>
      <c r="AA392" s="13">
        <f t="shared" si="1050"/>
        <v>0</v>
      </c>
      <c r="AB392" s="13">
        <f t="shared" si="1050"/>
        <v>0</v>
      </c>
      <c r="AC392" s="13">
        <f t="shared" si="1050"/>
        <v>0</v>
      </c>
      <c r="AD392" s="13">
        <f t="shared" si="1050"/>
        <v>0</v>
      </c>
      <c r="AE392" s="13">
        <f t="shared" si="1050"/>
        <v>0</v>
      </c>
      <c r="AF392" s="22">
        <f t="shared" si="886"/>
        <v>0</v>
      </c>
      <c r="AG392" s="22">
        <f t="shared" si="887"/>
        <v>0</v>
      </c>
      <c r="AJ392" s="52"/>
      <c r="AK392" s="34"/>
      <c r="AL392" s="53">
        <v>2020</v>
      </c>
      <c r="AM392" s="13">
        <f t="shared" ref="AM392:AV392" si="1051">AM40+AM89+AM138+AM187+AM236+AM338+AM288</f>
        <v>0</v>
      </c>
      <c r="AN392" s="13">
        <f t="shared" si="1051"/>
        <v>0</v>
      </c>
      <c r="AO392" s="13">
        <f t="shared" si="1051"/>
        <v>0</v>
      </c>
      <c r="AP392" s="13">
        <f t="shared" si="1051"/>
        <v>0</v>
      </c>
      <c r="AQ392" s="13">
        <f t="shared" si="1051"/>
        <v>0</v>
      </c>
      <c r="AR392" s="13">
        <f t="shared" si="1051"/>
        <v>0</v>
      </c>
      <c r="AS392" s="13">
        <f t="shared" si="1051"/>
        <v>0</v>
      </c>
      <c r="AT392" s="13">
        <f t="shared" si="1051"/>
        <v>0</v>
      </c>
      <c r="AU392" s="13">
        <f t="shared" si="1051"/>
        <v>0</v>
      </c>
      <c r="AV392" s="13">
        <f t="shared" si="1051"/>
        <v>0</v>
      </c>
      <c r="AW392" s="10">
        <f t="shared" si="1038"/>
        <v>0</v>
      </c>
      <c r="AX392" s="10">
        <f t="shared" si="1039"/>
        <v>0</v>
      </c>
      <c r="BA392" s="52"/>
      <c r="BB392" s="34"/>
      <c r="BC392" s="53">
        <v>2020</v>
      </c>
      <c r="BD392" s="52">
        <f t="shared" si="872"/>
        <v>0</v>
      </c>
      <c r="BE392" s="52">
        <f t="shared" si="873"/>
        <v>0</v>
      </c>
      <c r="BF392" s="52">
        <f t="shared" si="874"/>
        <v>0</v>
      </c>
      <c r="BG392" s="52">
        <f t="shared" si="875"/>
        <v>0</v>
      </c>
      <c r="BH392" s="52">
        <f t="shared" si="876"/>
        <v>0</v>
      </c>
      <c r="BI392" s="52">
        <f t="shared" si="877"/>
        <v>0</v>
      </c>
      <c r="BJ392" s="52">
        <f t="shared" si="878"/>
        <v>0</v>
      </c>
      <c r="BK392" s="52">
        <f t="shared" si="879"/>
        <v>0</v>
      </c>
      <c r="BL392" s="52">
        <f t="shared" si="880"/>
        <v>0</v>
      </c>
      <c r="BM392" s="52">
        <f t="shared" si="881"/>
        <v>0</v>
      </c>
      <c r="BN392" s="10">
        <f t="shared" si="882"/>
        <v>0</v>
      </c>
      <c r="BO392" s="10">
        <f t="shared" si="883"/>
        <v>0</v>
      </c>
    </row>
    <row r="393" ht="18.75" spans="2:67">
      <c r="B393" s="52"/>
      <c r="C393" s="34"/>
      <c r="D393" s="53">
        <v>2021</v>
      </c>
      <c r="E393" s="13">
        <f t="shared" ref="E393:N393" si="1052">E41+E90+E139+E188+E237+E339+E289</f>
        <v>30</v>
      </c>
      <c r="F393" s="13">
        <f t="shared" si="1052"/>
        <v>85778</v>
      </c>
      <c r="G393" s="13">
        <f t="shared" si="1052"/>
        <v>0</v>
      </c>
      <c r="H393" s="13">
        <f t="shared" si="1052"/>
        <v>0</v>
      </c>
      <c r="I393" s="13">
        <f t="shared" si="1052"/>
        <v>0</v>
      </c>
      <c r="J393" s="13">
        <f t="shared" si="1052"/>
        <v>0</v>
      </c>
      <c r="K393" s="13">
        <f t="shared" si="1052"/>
        <v>0</v>
      </c>
      <c r="L393" s="13">
        <f t="shared" si="1052"/>
        <v>0</v>
      </c>
      <c r="M393" s="13">
        <f t="shared" si="1052"/>
        <v>0</v>
      </c>
      <c r="N393" s="13">
        <f t="shared" si="1052"/>
        <v>0</v>
      </c>
      <c r="O393" s="22">
        <f t="shared" si="1034"/>
        <v>30</v>
      </c>
      <c r="P393" s="22">
        <f t="shared" si="1035"/>
        <v>85778</v>
      </c>
      <c r="S393" s="52"/>
      <c r="T393" s="34"/>
      <c r="U393" s="53">
        <v>2021</v>
      </c>
      <c r="V393" s="13">
        <f t="shared" ref="V393:AE393" si="1053">V41+V90+V139+V188+V237+V339+V289</f>
        <v>2</v>
      </c>
      <c r="W393" s="13">
        <f t="shared" si="1053"/>
        <v>83145</v>
      </c>
      <c r="X393" s="13">
        <f t="shared" si="1053"/>
        <v>0</v>
      </c>
      <c r="Y393" s="13">
        <f t="shared" si="1053"/>
        <v>0</v>
      </c>
      <c r="Z393" s="13">
        <f t="shared" si="1053"/>
        <v>0</v>
      </c>
      <c r="AA393" s="13">
        <f t="shared" si="1053"/>
        <v>0</v>
      </c>
      <c r="AB393" s="13">
        <f t="shared" si="1053"/>
        <v>0</v>
      </c>
      <c r="AC393" s="13">
        <f t="shared" si="1053"/>
        <v>0</v>
      </c>
      <c r="AD393" s="13">
        <f t="shared" si="1053"/>
        <v>0</v>
      </c>
      <c r="AE393" s="13">
        <f t="shared" si="1053"/>
        <v>0</v>
      </c>
      <c r="AF393" s="22">
        <f t="shared" si="886"/>
        <v>2</v>
      </c>
      <c r="AG393" s="22">
        <f t="shared" si="887"/>
        <v>83145</v>
      </c>
      <c r="AJ393" s="52"/>
      <c r="AK393" s="34"/>
      <c r="AL393" s="53">
        <v>2021</v>
      </c>
      <c r="AM393" s="13">
        <f t="shared" ref="AM393:AV393" si="1054">AM41+AM90+AM139+AM188+AM237+AM339+AM289</f>
        <v>4</v>
      </c>
      <c r="AN393" s="13">
        <f t="shared" si="1054"/>
        <v>10339</v>
      </c>
      <c r="AO393" s="13">
        <f t="shared" si="1054"/>
        <v>0</v>
      </c>
      <c r="AP393" s="13">
        <f t="shared" si="1054"/>
        <v>0</v>
      </c>
      <c r="AQ393" s="13">
        <f t="shared" si="1054"/>
        <v>0</v>
      </c>
      <c r="AR393" s="13">
        <f t="shared" si="1054"/>
        <v>0</v>
      </c>
      <c r="AS393" s="13">
        <f t="shared" si="1054"/>
        <v>0</v>
      </c>
      <c r="AT393" s="13">
        <f t="shared" si="1054"/>
        <v>0</v>
      </c>
      <c r="AU393" s="13">
        <f t="shared" si="1054"/>
        <v>0</v>
      </c>
      <c r="AV393" s="13">
        <f t="shared" si="1054"/>
        <v>0</v>
      </c>
      <c r="AW393" s="10">
        <f t="shared" si="1038"/>
        <v>4</v>
      </c>
      <c r="AX393" s="10">
        <f t="shared" si="1039"/>
        <v>10339</v>
      </c>
      <c r="BA393" s="52"/>
      <c r="BB393" s="34"/>
      <c r="BC393" s="53">
        <v>2021</v>
      </c>
      <c r="BD393" s="52">
        <f t="shared" si="872"/>
        <v>28</v>
      </c>
      <c r="BE393" s="52">
        <f t="shared" si="873"/>
        <v>158584</v>
      </c>
      <c r="BF393" s="52">
        <f t="shared" si="874"/>
        <v>0</v>
      </c>
      <c r="BG393" s="52">
        <f t="shared" si="875"/>
        <v>0</v>
      </c>
      <c r="BH393" s="52">
        <f t="shared" si="876"/>
        <v>0</v>
      </c>
      <c r="BI393" s="52">
        <f t="shared" si="877"/>
        <v>0</v>
      </c>
      <c r="BJ393" s="52">
        <f t="shared" si="878"/>
        <v>0</v>
      </c>
      <c r="BK393" s="52">
        <f t="shared" si="879"/>
        <v>0</v>
      </c>
      <c r="BL393" s="52">
        <f t="shared" si="880"/>
        <v>0</v>
      </c>
      <c r="BM393" s="52">
        <f t="shared" si="881"/>
        <v>0</v>
      </c>
      <c r="BN393" s="10">
        <f t="shared" si="882"/>
        <v>28</v>
      </c>
      <c r="BO393" s="10">
        <f t="shared" si="883"/>
        <v>158584</v>
      </c>
    </row>
    <row r="394" ht="18.75" spans="2:67">
      <c r="B394" s="52"/>
      <c r="C394" s="34"/>
      <c r="D394" s="53">
        <v>2022</v>
      </c>
      <c r="E394" s="16">
        <f>E46+E95+E144+E193+E242+E341+E292</f>
        <v>0</v>
      </c>
      <c r="F394" s="16">
        <f t="shared" ref="F394:N394" si="1055">F46+F95+F144+F193+F242+F341+F292</f>
        <v>0</v>
      </c>
      <c r="G394" s="16">
        <f t="shared" si="1055"/>
        <v>0</v>
      </c>
      <c r="H394" s="16">
        <f t="shared" si="1055"/>
        <v>0</v>
      </c>
      <c r="I394" s="16">
        <f t="shared" si="1055"/>
        <v>0</v>
      </c>
      <c r="J394" s="16">
        <f t="shared" si="1055"/>
        <v>0</v>
      </c>
      <c r="K394" s="16">
        <f t="shared" si="1055"/>
        <v>0</v>
      </c>
      <c r="L394" s="16">
        <f t="shared" si="1055"/>
        <v>0</v>
      </c>
      <c r="M394" s="16">
        <f t="shared" si="1055"/>
        <v>0</v>
      </c>
      <c r="N394" s="16">
        <f t="shared" si="1055"/>
        <v>0</v>
      </c>
      <c r="O394" s="22">
        <f t="shared" si="1034"/>
        <v>0</v>
      </c>
      <c r="P394" s="22">
        <f t="shared" si="1035"/>
        <v>0</v>
      </c>
      <c r="S394" s="52"/>
      <c r="T394" s="34"/>
      <c r="U394" s="53">
        <v>2022</v>
      </c>
      <c r="V394" s="16">
        <f>V340</f>
        <v>0</v>
      </c>
      <c r="W394" s="16">
        <f t="shared" ref="W394:AE394" si="1056">W340</f>
        <v>0</v>
      </c>
      <c r="X394" s="16">
        <f t="shared" si="1056"/>
        <v>0</v>
      </c>
      <c r="Y394" s="16">
        <f t="shared" si="1056"/>
        <v>0</v>
      </c>
      <c r="Z394" s="16">
        <f t="shared" si="1056"/>
        <v>0</v>
      </c>
      <c r="AA394" s="16">
        <f t="shared" si="1056"/>
        <v>0</v>
      </c>
      <c r="AB394" s="16">
        <f t="shared" si="1056"/>
        <v>0</v>
      </c>
      <c r="AC394" s="16">
        <f t="shared" si="1056"/>
        <v>0</v>
      </c>
      <c r="AD394" s="16">
        <f t="shared" si="1056"/>
        <v>0</v>
      </c>
      <c r="AE394" s="16">
        <f t="shared" si="1056"/>
        <v>0</v>
      </c>
      <c r="AF394" s="22">
        <f t="shared" si="886"/>
        <v>0</v>
      </c>
      <c r="AG394" s="22">
        <f t="shared" si="887"/>
        <v>0</v>
      </c>
      <c r="AJ394" s="52"/>
      <c r="AK394" s="34"/>
      <c r="AL394" s="53">
        <v>2022</v>
      </c>
      <c r="AM394" s="16">
        <f>AM340</f>
        <v>0</v>
      </c>
      <c r="AN394" s="16">
        <f t="shared" ref="AN394:AX394" si="1057">AN340</f>
        <v>0</v>
      </c>
      <c r="AO394" s="16">
        <f t="shared" si="1057"/>
        <v>0</v>
      </c>
      <c r="AP394" s="16">
        <f t="shared" si="1057"/>
        <v>0</v>
      </c>
      <c r="AQ394" s="16">
        <f t="shared" si="1057"/>
        <v>0</v>
      </c>
      <c r="AR394" s="16">
        <f t="shared" si="1057"/>
        <v>0</v>
      </c>
      <c r="AS394" s="16">
        <f t="shared" si="1057"/>
        <v>0</v>
      </c>
      <c r="AT394" s="16">
        <f t="shared" si="1057"/>
        <v>0</v>
      </c>
      <c r="AU394" s="16">
        <f t="shared" si="1057"/>
        <v>0</v>
      </c>
      <c r="AV394" s="16">
        <f t="shared" si="1057"/>
        <v>0</v>
      </c>
      <c r="AW394" s="16">
        <f t="shared" si="1057"/>
        <v>0</v>
      </c>
      <c r="AX394" s="16">
        <f t="shared" si="1057"/>
        <v>0</v>
      </c>
      <c r="BA394" s="52"/>
      <c r="BB394" s="34"/>
      <c r="BC394" s="53">
        <v>2022</v>
      </c>
      <c r="BD394" s="52">
        <f t="shared" si="872"/>
        <v>0</v>
      </c>
      <c r="BE394" s="52">
        <f t="shared" si="873"/>
        <v>0</v>
      </c>
      <c r="BF394" s="52">
        <f t="shared" si="874"/>
        <v>0</v>
      </c>
      <c r="BG394" s="52">
        <f t="shared" si="875"/>
        <v>0</v>
      </c>
      <c r="BH394" s="52">
        <f t="shared" si="876"/>
        <v>0</v>
      </c>
      <c r="BI394" s="52">
        <f t="shared" si="877"/>
        <v>0</v>
      </c>
      <c r="BJ394" s="52">
        <f t="shared" si="878"/>
        <v>0</v>
      </c>
      <c r="BK394" s="52">
        <f t="shared" si="879"/>
        <v>0</v>
      </c>
      <c r="BL394" s="52">
        <f t="shared" si="880"/>
        <v>0</v>
      </c>
      <c r="BM394" s="52">
        <f t="shared" si="881"/>
        <v>0</v>
      </c>
      <c r="BN394" s="10">
        <f t="shared" si="882"/>
        <v>0</v>
      </c>
      <c r="BO394" s="10">
        <f t="shared" si="883"/>
        <v>0</v>
      </c>
    </row>
    <row r="395" customHeight="1" spans="2:67">
      <c r="B395" s="56" t="s">
        <v>61</v>
      </c>
      <c r="C395" s="57"/>
      <c r="D395" s="58"/>
      <c r="E395" s="59">
        <f>SUM(E388:E394)</f>
        <v>30</v>
      </c>
      <c r="F395" s="59">
        <f t="shared" ref="F395:P395" si="1058">SUM(F388:F394)</f>
        <v>85778</v>
      </c>
      <c r="G395" s="59">
        <f t="shared" si="1058"/>
        <v>0</v>
      </c>
      <c r="H395" s="59">
        <f t="shared" si="1058"/>
        <v>0</v>
      </c>
      <c r="I395" s="59">
        <f t="shared" si="1058"/>
        <v>0</v>
      </c>
      <c r="J395" s="59">
        <f t="shared" si="1058"/>
        <v>0</v>
      </c>
      <c r="K395" s="59">
        <f t="shared" si="1058"/>
        <v>0</v>
      </c>
      <c r="L395" s="59">
        <f t="shared" si="1058"/>
        <v>0</v>
      </c>
      <c r="M395" s="59">
        <f t="shared" si="1058"/>
        <v>0</v>
      </c>
      <c r="N395" s="59">
        <f t="shared" si="1058"/>
        <v>0</v>
      </c>
      <c r="O395" s="59">
        <f t="shared" si="1058"/>
        <v>30</v>
      </c>
      <c r="P395" s="59">
        <f t="shared" si="1058"/>
        <v>85778</v>
      </c>
      <c r="S395" s="56" t="s">
        <v>61</v>
      </c>
      <c r="T395" s="57"/>
      <c r="U395" s="58"/>
      <c r="V395" s="59">
        <f>SUM(V388:V394)</f>
        <v>2</v>
      </c>
      <c r="W395" s="59">
        <f t="shared" ref="W395" si="1059">SUM(W388:W394)</f>
        <v>83145</v>
      </c>
      <c r="X395" s="59">
        <f t="shared" ref="X395" si="1060">SUM(X388:X394)</f>
        <v>0</v>
      </c>
      <c r="Y395" s="59">
        <f t="shared" ref="Y395" si="1061">SUM(Y388:Y394)</f>
        <v>0</v>
      </c>
      <c r="Z395" s="59">
        <f t="shared" ref="Z395" si="1062">SUM(Z388:Z394)</f>
        <v>0</v>
      </c>
      <c r="AA395" s="59">
        <f t="shared" ref="AA395" si="1063">SUM(AA388:AA394)</f>
        <v>0</v>
      </c>
      <c r="AB395" s="59">
        <f t="shared" ref="AB395" si="1064">SUM(AB388:AB394)</f>
        <v>0</v>
      </c>
      <c r="AC395" s="59">
        <f t="shared" ref="AC395" si="1065">SUM(AC388:AC394)</f>
        <v>0</v>
      </c>
      <c r="AD395" s="59">
        <f t="shared" ref="AD395" si="1066">SUM(AD388:AD394)</f>
        <v>0</v>
      </c>
      <c r="AE395" s="59">
        <f t="shared" ref="AE395" si="1067">SUM(AE388:AE394)</f>
        <v>0</v>
      </c>
      <c r="AF395" s="22">
        <f t="shared" si="886"/>
        <v>2</v>
      </c>
      <c r="AG395" s="22">
        <f t="shared" si="887"/>
        <v>83145</v>
      </c>
      <c r="AJ395" s="56" t="s">
        <v>61</v>
      </c>
      <c r="AK395" s="57"/>
      <c r="AL395" s="58"/>
      <c r="AM395" s="59">
        <f>SUM(AM388:AM394)</f>
        <v>4</v>
      </c>
      <c r="AN395" s="59">
        <f t="shared" ref="AN395" si="1068">SUM(AN388:AN394)</f>
        <v>10339</v>
      </c>
      <c r="AO395" s="59">
        <f t="shared" ref="AO395" si="1069">SUM(AO388:AO394)</f>
        <v>0</v>
      </c>
      <c r="AP395" s="59">
        <f t="shared" ref="AP395" si="1070">SUM(AP388:AP394)</f>
        <v>0</v>
      </c>
      <c r="AQ395" s="59">
        <f t="shared" ref="AQ395" si="1071">SUM(AQ388:AQ394)</f>
        <v>0</v>
      </c>
      <c r="AR395" s="59">
        <f t="shared" ref="AR395" si="1072">SUM(AR388:AR394)</f>
        <v>0</v>
      </c>
      <c r="AS395" s="59">
        <f t="shared" ref="AS395" si="1073">SUM(AS388:AS394)</f>
        <v>0</v>
      </c>
      <c r="AT395" s="59">
        <f t="shared" ref="AT395" si="1074">SUM(AT388:AT394)</f>
        <v>0</v>
      </c>
      <c r="AU395" s="59">
        <f t="shared" ref="AU395" si="1075">SUM(AU388:AU394)</f>
        <v>0</v>
      </c>
      <c r="AV395" s="59">
        <f t="shared" ref="AV395" si="1076">SUM(AV388:AV394)</f>
        <v>0</v>
      </c>
      <c r="AW395" s="59">
        <f t="shared" ref="AW395" si="1077">SUM(AW388:AW394)</f>
        <v>4</v>
      </c>
      <c r="AX395" s="59">
        <f t="shared" ref="AX395" si="1078">SUM(AX388:AX394)</f>
        <v>10339</v>
      </c>
      <c r="BA395" s="56" t="s">
        <v>61</v>
      </c>
      <c r="BB395" s="57"/>
      <c r="BC395" s="58"/>
      <c r="BD395" s="52">
        <f t="shared" si="872"/>
        <v>28</v>
      </c>
      <c r="BE395" s="52">
        <f t="shared" si="873"/>
        <v>158584</v>
      </c>
      <c r="BF395" s="52">
        <f t="shared" si="874"/>
        <v>0</v>
      </c>
      <c r="BG395" s="52">
        <f t="shared" si="875"/>
        <v>0</v>
      </c>
      <c r="BH395" s="52">
        <f t="shared" si="876"/>
        <v>0</v>
      </c>
      <c r="BI395" s="52">
        <f t="shared" si="877"/>
        <v>0</v>
      </c>
      <c r="BJ395" s="52">
        <f t="shared" si="878"/>
        <v>0</v>
      </c>
      <c r="BK395" s="52">
        <f t="shared" si="879"/>
        <v>0</v>
      </c>
      <c r="BL395" s="52">
        <f t="shared" si="880"/>
        <v>0</v>
      </c>
      <c r="BM395" s="52">
        <f t="shared" si="881"/>
        <v>0</v>
      </c>
      <c r="BN395" s="10">
        <f t="shared" si="882"/>
        <v>28</v>
      </c>
      <c r="BO395" s="10">
        <f t="shared" si="883"/>
        <v>158584</v>
      </c>
    </row>
    <row r="396" ht="18.75" spans="2:67">
      <c r="B396" s="10" t="s">
        <v>61</v>
      </c>
      <c r="C396" s="10"/>
      <c r="D396" s="34">
        <v>2016</v>
      </c>
      <c r="E396" s="21">
        <f>E355+E364+E372+E380+E388</f>
        <v>0</v>
      </c>
      <c r="F396" s="21">
        <f t="shared" ref="F396:N396" si="1079">F355+F364+F372+F380+F388</f>
        <v>0</v>
      </c>
      <c r="G396" s="21">
        <f t="shared" si="1079"/>
        <v>0</v>
      </c>
      <c r="H396" s="21">
        <f t="shared" si="1079"/>
        <v>0</v>
      </c>
      <c r="I396" s="21">
        <f t="shared" si="1079"/>
        <v>0</v>
      </c>
      <c r="J396" s="21">
        <f t="shared" si="1079"/>
        <v>0</v>
      </c>
      <c r="K396" s="21">
        <f t="shared" si="1079"/>
        <v>0</v>
      </c>
      <c r="L396" s="21">
        <f t="shared" si="1079"/>
        <v>0</v>
      </c>
      <c r="M396" s="21">
        <f t="shared" si="1079"/>
        <v>0</v>
      </c>
      <c r="N396" s="21">
        <f t="shared" si="1079"/>
        <v>0</v>
      </c>
      <c r="O396" s="22">
        <f t="shared" ref="O396:O402" si="1080">E396+G396+I396+K396+M396</f>
        <v>0</v>
      </c>
      <c r="P396" s="22">
        <f t="shared" ref="P396:P402" si="1081">F396+H396+J396+L396+N396</f>
        <v>0</v>
      </c>
      <c r="S396" s="10" t="s">
        <v>61</v>
      </c>
      <c r="T396" s="10"/>
      <c r="U396" s="34">
        <v>2016</v>
      </c>
      <c r="V396" s="22">
        <f>V355+V364+V372+V380+V388</f>
        <v>0</v>
      </c>
      <c r="W396" s="22">
        <f t="shared" ref="W396:AE396" si="1082">W355+W364+W372+W380+W388</f>
        <v>0</v>
      </c>
      <c r="X396" s="22">
        <f t="shared" si="1082"/>
        <v>0</v>
      </c>
      <c r="Y396" s="22">
        <f t="shared" si="1082"/>
        <v>0</v>
      </c>
      <c r="Z396" s="22">
        <f t="shared" si="1082"/>
        <v>0</v>
      </c>
      <c r="AA396" s="22">
        <f t="shared" si="1082"/>
        <v>0</v>
      </c>
      <c r="AB396" s="22">
        <f t="shared" si="1082"/>
        <v>0</v>
      </c>
      <c r="AC396" s="22">
        <f t="shared" si="1082"/>
        <v>0</v>
      </c>
      <c r="AD396" s="22">
        <f t="shared" si="1082"/>
        <v>0</v>
      </c>
      <c r="AE396" s="22">
        <f t="shared" si="1082"/>
        <v>0</v>
      </c>
      <c r="AF396" s="22">
        <f t="shared" si="886"/>
        <v>0</v>
      </c>
      <c r="AG396" s="22">
        <f t="shared" si="887"/>
        <v>0</v>
      </c>
      <c r="AJ396" s="10" t="s">
        <v>61</v>
      </c>
      <c r="AK396" s="10"/>
      <c r="AL396" s="34">
        <v>2016</v>
      </c>
      <c r="AM396" s="21">
        <f>AM355+AM364+AM372+AM380+AM388</f>
        <v>0</v>
      </c>
      <c r="AN396" s="21">
        <f t="shared" ref="AN396:AV396" si="1083">AN355+AN364+AN372+AN380+AN388</f>
        <v>0</v>
      </c>
      <c r="AO396" s="21">
        <f t="shared" si="1083"/>
        <v>0</v>
      </c>
      <c r="AP396" s="21">
        <f t="shared" si="1083"/>
        <v>0</v>
      </c>
      <c r="AQ396" s="21">
        <f t="shared" si="1083"/>
        <v>0</v>
      </c>
      <c r="AR396" s="21">
        <f t="shared" si="1083"/>
        <v>0</v>
      </c>
      <c r="AS396" s="21">
        <f t="shared" si="1083"/>
        <v>0</v>
      </c>
      <c r="AT396" s="21">
        <f t="shared" si="1083"/>
        <v>0</v>
      </c>
      <c r="AU396" s="21">
        <f t="shared" si="1083"/>
        <v>0</v>
      </c>
      <c r="AV396" s="21">
        <f t="shared" si="1083"/>
        <v>0</v>
      </c>
      <c r="AW396" s="22">
        <f t="shared" ref="AW396:AW402" si="1084">AM396+AO396+AQ396+AS396+AU396</f>
        <v>0</v>
      </c>
      <c r="AX396" s="22">
        <f t="shared" ref="AX396:AX402" si="1085">AN396+AP396+AR396+AT396+AV396</f>
        <v>0</v>
      </c>
      <c r="BA396" s="10" t="s">
        <v>61</v>
      </c>
      <c r="BB396" s="10"/>
      <c r="BC396" s="34">
        <v>2016</v>
      </c>
      <c r="BD396" s="52">
        <f t="shared" si="872"/>
        <v>0</v>
      </c>
      <c r="BE396" s="52">
        <f t="shared" si="873"/>
        <v>0</v>
      </c>
      <c r="BF396" s="52">
        <f t="shared" si="874"/>
        <v>0</v>
      </c>
      <c r="BG396" s="52">
        <f t="shared" si="875"/>
        <v>0</v>
      </c>
      <c r="BH396" s="52">
        <f t="shared" si="876"/>
        <v>0</v>
      </c>
      <c r="BI396" s="52">
        <f t="shared" si="877"/>
        <v>0</v>
      </c>
      <c r="BJ396" s="52">
        <f t="shared" si="878"/>
        <v>0</v>
      </c>
      <c r="BK396" s="52">
        <f t="shared" si="879"/>
        <v>0</v>
      </c>
      <c r="BL396" s="52">
        <f t="shared" si="880"/>
        <v>0</v>
      </c>
      <c r="BM396" s="52">
        <f t="shared" si="881"/>
        <v>0</v>
      </c>
      <c r="BN396" s="10">
        <f t="shared" si="882"/>
        <v>0</v>
      </c>
      <c r="BO396" s="10">
        <f t="shared" si="883"/>
        <v>0</v>
      </c>
    </row>
    <row r="397" ht="18.75" spans="2:67">
      <c r="B397" s="10"/>
      <c r="C397" s="10"/>
      <c r="D397" s="34">
        <v>2017</v>
      </c>
      <c r="E397" s="21">
        <f t="shared" ref="E397:N397" si="1086">E356+E365+E373+E381+E389</f>
        <v>0</v>
      </c>
      <c r="F397" s="21">
        <f t="shared" si="1086"/>
        <v>0</v>
      </c>
      <c r="G397" s="21">
        <f t="shared" si="1086"/>
        <v>0</v>
      </c>
      <c r="H397" s="21">
        <f t="shared" si="1086"/>
        <v>0</v>
      </c>
      <c r="I397" s="21">
        <f t="shared" si="1086"/>
        <v>0</v>
      </c>
      <c r="J397" s="21">
        <f t="shared" si="1086"/>
        <v>0</v>
      </c>
      <c r="K397" s="21">
        <f t="shared" si="1086"/>
        <v>0</v>
      </c>
      <c r="L397" s="21">
        <f t="shared" si="1086"/>
        <v>0</v>
      </c>
      <c r="M397" s="21">
        <f t="shared" si="1086"/>
        <v>0</v>
      </c>
      <c r="N397" s="21">
        <f t="shared" si="1086"/>
        <v>0</v>
      </c>
      <c r="O397" s="22">
        <f t="shared" si="1080"/>
        <v>0</v>
      </c>
      <c r="P397" s="22">
        <f t="shared" si="1081"/>
        <v>0</v>
      </c>
      <c r="S397" s="10"/>
      <c r="T397" s="10"/>
      <c r="U397" s="34">
        <v>2017</v>
      </c>
      <c r="V397" s="22">
        <f t="shared" ref="V397:AE397" si="1087">V356+V365+V373+V381+V389</f>
        <v>0</v>
      </c>
      <c r="W397" s="22">
        <f t="shared" si="1087"/>
        <v>0</v>
      </c>
      <c r="X397" s="22">
        <f t="shared" si="1087"/>
        <v>0</v>
      </c>
      <c r="Y397" s="22">
        <f t="shared" si="1087"/>
        <v>0</v>
      </c>
      <c r="Z397" s="22">
        <f t="shared" si="1087"/>
        <v>0</v>
      </c>
      <c r="AA397" s="22">
        <f t="shared" si="1087"/>
        <v>0</v>
      </c>
      <c r="AB397" s="22">
        <f t="shared" si="1087"/>
        <v>0</v>
      </c>
      <c r="AC397" s="22">
        <f t="shared" si="1087"/>
        <v>0</v>
      </c>
      <c r="AD397" s="22">
        <f t="shared" si="1087"/>
        <v>0</v>
      </c>
      <c r="AE397" s="22">
        <f t="shared" si="1087"/>
        <v>0</v>
      </c>
      <c r="AF397" s="22">
        <f t="shared" si="886"/>
        <v>0</v>
      </c>
      <c r="AG397" s="22">
        <f t="shared" si="887"/>
        <v>0</v>
      </c>
      <c r="AJ397" s="10"/>
      <c r="AK397" s="10"/>
      <c r="AL397" s="34">
        <v>2017</v>
      </c>
      <c r="AM397" s="21">
        <f t="shared" ref="AM397:AV397" si="1088">AM356+AM365+AM373+AM381+AM389</f>
        <v>0</v>
      </c>
      <c r="AN397" s="21">
        <f t="shared" si="1088"/>
        <v>0</v>
      </c>
      <c r="AO397" s="21">
        <f t="shared" si="1088"/>
        <v>0</v>
      </c>
      <c r="AP397" s="21">
        <f t="shared" si="1088"/>
        <v>0</v>
      </c>
      <c r="AQ397" s="21">
        <f t="shared" si="1088"/>
        <v>0</v>
      </c>
      <c r="AR397" s="21">
        <f t="shared" si="1088"/>
        <v>0</v>
      </c>
      <c r="AS397" s="21">
        <f t="shared" si="1088"/>
        <v>0</v>
      </c>
      <c r="AT397" s="21">
        <f t="shared" si="1088"/>
        <v>0</v>
      </c>
      <c r="AU397" s="21">
        <f t="shared" si="1088"/>
        <v>0</v>
      </c>
      <c r="AV397" s="21">
        <f t="shared" si="1088"/>
        <v>0</v>
      </c>
      <c r="AW397" s="22">
        <f t="shared" si="1084"/>
        <v>0</v>
      </c>
      <c r="AX397" s="22">
        <f t="shared" si="1085"/>
        <v>0</v>
      </c>
      <c r="BA397" s="10"/>
      <c r="BB397" s="10"/>
      <c r="BC397" s="34">
        <v>2017</v>
      </c>
      <c r="BD397" s="52">
        <f t="shared" si="872"/>
        <v>0</v>
      </c>
      <c r="BE397" s="52">
        <f t="shared" si="873"/>
        <v>0</v>
      </c>
      <c r="BF397" s="52">
        <f t="shared" si="874"/>
        <v>0</v>
      </c>
      <c r="BG397" s="52">
        <f t="shared" si="875"/>
        <v>0</v>
      </c>
      <c r="BH397" s="52">
        <f t="shared" si="876"/>
        <v>0</v>
      </c>
      <c r="BI397" s="52">
        <f t="shared" si="877"/>
        <v>0</v>
      </c>
      <c r="BJ397" s="52">
        <f t="shared" si="878"/>
        <v>0</v>
      </c>
      <c r="BK397" s="52">
        <f t="shared" si="879"/>
        <v>0</v>
      </c>
      <c r="BL397" s="52">
        <f t="shared" si="880"/>
        <v>0</v>
      </c>
      <c r="BM397" s="52">
        <f t="shared" si="881"/>
        <v>0</v>
      </c>
      <c r="BN397" s="10">
        <f t="shared" si="882"/>
        <v>0</v>
      </c>
      <c r="BO397" s="10">
        <f t="shared" si="883"/>
        <v>0</v>
      </c>
    </row>
    <row r="398" ht="18.75" spans="2:67">
      <c r="B398" s="10"/>
      <c r="C398" s="10"/>
      <c r="D398" s="34">
        <v>2018</v>
      </c>
      <c r="E398" s="21">
        <f t="shared" ref="E398:N398" si="1089">E357+E366+E374+E382+E390</f>
        <v>0</v>
      </c>
      <c r="F398" s="21">
        <f t="shared" si="1089"/>
        <v>0</v>
      </c>
      <c r="G398" s="21">
        <f t="shared" si="1089"/>
        <v>0</v>
      </c>
      <c r="H398" s="21">
        <f t="shared" si="1089"/>
        <v>0</v>
      </c>
      <c r="I398" s="21">
        <f t="shared" si="1089"/>
        <v>0</v>
      </c>
      <c r="J398" s="21">
        <f t="shared" si="1089"/>
        <v>0</v>
      </c>
      <c r="K398" s="21">
        <f t="shared" si="1089"/>
        <v>0</v>
      </c>
      <c r="L398" s="21">
        <f t="shared" si="1089"/>
        <v>0</v>
      </c>
      <c r="M398" s="21">
        <f t="shared" si="1089"/>
        <v>0</v>
      </c>
      <c r="N398" s="21">
        <f t="shared" si="1089"/>
        <v>0</v>
      </c>
      <c r="O398" s="22">
        <f t="shared" si="1080"/>
        <v>0</v>
      </c>
      <c r="P398" s="22">
        <f t="shared" si="1081"/>
        <v>0</v>
      </c>
      <c r="S398" s="10"/>
      <c r="T398" s="10"/>
      <c r="U398" s="34">
        <v>2018</v>
      </c>
      <c r="V398" s="22">
        <f t="shared" ref="V398:AE398" si="1090">V357+V366+V374+V382+V390</f>
        <v>0</v>
      </c>
      <c r="W398" s="22">
        <f t="shared" si="1090"/>
        <v>0</v>
      </c>
      <c r="X398" s="22">
        <f t="shared" si="1090"/>
        <v>0</v>
      </c>
      <c r="Y398" s="22">
        <f t="shared" si="1090"/>
        <v>0</v>
      </c>
      <c r="Z398" s="22">
        <f t="shared" si="1090"/>
        <v>0</v>
      </c>
      <c r="AA398" s="22">
        <f t="shared" si="1090"/>
        <v>0</v>
      </c>
      <c r="AB398" s="22">
        <f t="shared" si="1090"/>
        <v>0</v>
      </c>
      <c r="AC398" s="22">
        <f t="shared" si="1090"/>
        <v>0</v>
      </c>
      <c r="AD398" s="22">
        <f t="shared" si="1090"/>
        <v>0</v>
      </c>
      <c r="AE398" s="22">
        <f t="shared" si="1090"/>
        <v>0</v>
      </c>
      <c r="AF398" s="22">
        <f t="shared" si="886"/>
        <v>0</v>
      </c>
      <c r="AG398" s="22">
        <f t="shared" si="887"/>
        <v>0</v>
      </c>
      <c r="AJ398" s="10"/>
      <c r="AK398" s="10"/>
      <c r="AL398" s="34">
        <v>2018</v>
      </c>
      <c r="AM398" s="21">
        <f t="shared" ref="AM398:AV398" si="1091">AM357+AM366+AM374+AM382+AM390</f>
        <v>0</v>
      </c>
      <c r="AN398" s="21">
        <f t="shared" si="1091"/>
        <v>0</v>
      </c>
      <c r="AO398" s="21">
        <f t="shared" si="1091"/>
        <v>0</v>
      </c>
      <c r="AP398" s="21">
        <f t="shared" si="1091"/>
        <v>0</v>
      </c>
      <c r="AQ398" s="21">
        <f t="shared" si="1091"/>
        <v>0</v>
      </c>
      <c r="AR398" s="21">
        <f t="shared" si="1091"/>
        <v>0</v>
      </c>
      <c r="AS398" s="21">
        <f t="shared" si="1091"/>
        <v>0</v>
      </c>
      <c r="AT398" s="21">
        <f t="shared" si="1091"/>
        <v>0</v>
      </c>
      <c r="AU398" s="21">
        <f t="shared" si="1091"/>
        <v>0</v>
      </c>
      <c r="AV398" s="21">
        <f t="shared" si="1091"/>
        <v>0</v>
      </c>
      <c r="AW398" s="22">
        <f t="shared" si="1084"/>
        <v>0</v>
      </c>
      <c r="AX398" s="22">
        <f t="shared" si="1085"/>
        <v>0</v>
      </c>
      <c r="BA398" s="10"/>
      <c r="BB398" s="10"/>
      <c r="BC398" s="34">
        <v>2018</v>
      </c>
      <c r="BD398" s="52">
        <f t="shared" si="872"/>
        <v>0</v>
      </c>
      <c r="BE398" s="52">
        <f t="shared" si="873"/>
        <v>0</v>
      </c>
      <c r="BF398" s="52">
        <f t="shared" si="874"/>
        <v>0</v>
      </c>
      <c r="BG398" s="52">
        <f t="shared" si="875"/>
        <v>0</v>
      </c>
      <c r="BH398" s="52">
        <f t="shared" si="876"/>
        <v>0</v>
      </c>
      <c r="BI398" s="52">
        <f t="shared" si="877"/>
        <v>0</v>
      </c>
      <c r="BJ398" s="52">
        <f t="shared" si="878"/>
        <v>0</v>
      </c>
      <c r="BK398" s="52">
        <f t="shared" si="879"/>
        <v>0</v>
      </c>
      <c r="BL398" s="52">
        <f t="shared" si="880"/>
        <v>0</v>
      </c>
      <c r="BM398" s="52">
        <f t="shared" si="881"/>
        <v>0</v>
      </c>
      <c r="BN398" s="10">
        <f t="shared" si="882"/>
        <v>0</v>
      </c>
      <c r="BO398" s="10">
        <f t="shared" si="883"/>
        <v>0</v>
      </c>
    </row>
    <row r="399" ht="18.75" spans="2:67">
      <c r="B399" s="10"/>
      <c r="C399" s="10"/>
      <c r="D399" s="34">
        <v>2019</v>
      </c>
      <c r="E399" s="21">
        <f t="shared" ref="E399:N399" si="1092">E358+E367+E375+E383+E391</f>
        <v>0</v>
      </c>
      <c r="F399" s="21">
        <f t="shared" si="1092"/>
        <v>0</v>
      </c>
      <c r="G399" s="21">
        <f t="shared" si="1092"/>
        <v>0</v>
      </c>
      <c r="H399" s="21">
        <f t="shared" si="1092"/>
        <v>0</v>
      </c>
      <c r="I399" s="21">
        <f t="shared" si="1092"/>
        <v>0</v>
      </c>
      <c r="J399" s="21">
        <f t="shared" si="1092"/>
        <v>0</v>
      </c>
      <c r="K399" s="21">
        <f t="shared" si="1092"/>
        <v>0</v>
      </c>
      <c r="L399" s="21">
        <f t="shared" si="1092"/>
        <v>0</v>
      </c>
      <c r="M399" s="21">
        <f t="shared" si="1092"/>
        <v>0</v>
      </c>
      <c r="N399" s="21">
        <f t="shared" si="1092"/>
        <v>0</v>
      </c>
      <c r="O399" s="22">
        <f t="shared" si="1080"/>
        <v>0</v>
      </c>
      <c r="P399" s="22">
        <f t="shared" si="1081"/>
        <v>0</v>
      </c>
      <c r="S399" s="10"/>
      <c r="T399" s="10"/>
      <c r="U399" s="34">
        <v>2019</v>
      </c>
      <c r="V399" s="22">
        <f t="shared" ref="V399:AE399" si="1093">V358+V367+V375+V383+V391</f>
        <v>0</v>
      </c>
      <c r="W399" s="22">
        <f t="shared" si="1093"/>
        <v>0</v>
      </c>
      <c r="X399" s="22">
        <f t="shared" si="1093"/>
        <v>0</v>
      </c>
      <c r="Y399" s="22">
        <f t="shared" si="1093"/>
        <v>0</v>
      </c>
      <c r="Z399" s="22">
        <f t="shared" si="1093"/>
        <v>0</v>
      </c>
      <c r="AA399" s="22">
        <f t="shared" si="1093"/>
        <v>0</v>
      </c>
      <c r="AB399" s="22">
        <f t="shared" si="1093"/>
        <v>0</v>
      </c>
      <c r="AC399" s="22">
        <f t="shared" si="1093"/>
        <v>0</v>
      </c>
      <c r="AD399" s="22">
        <f t="shared" si="1093"/>
        <v>0</v>
      </c>
      <c r="AE399" s="22">
        <f t="shared" si="1093"/>
        <v>0</v>
      </c>
      <c r="AF399" s="22">
        <f t="shared" si="886"/>
        <v>0</v>
      </c>
      <c r="AG399" s="22">
        <f t="shared" si="887"/>
        <v>0</v>
      </c>
      <c r="AJ399" s="10"/>
      <c r="AK399" s="10"/>
      <c r="AL399" s="34">
        <v>2019</v>
      </c>
      <c r="AM399" s="21">
        <f t="shared" ref="AM399:AV399" si="1094">AM358+AM367+AM375+AM383+AM391</f>
        <v>0</v>
      </c>
      <c r="AN399" s="21">
        <f t="shared" si="1094"/>
        <v>0</v>
      </c>
      <c r="AO399" s="21">
        <f t="shared" si="1094"/>
        <v>0</v>
      </c>
      <c r="AP399" s="21">
        <f t="shared" si="1094"/>
        <v>0</v>
      </c>
      <c r="AQ399" s="21">
        <f t="shared" si="1094"/>
        <v>0</v>
      </c>
      <c r="AR399" s="21">
        <f t="shared" si="1094"/>
        <v>0</v>
      </c>
      <c r="AS399" s="21">
        <f t="shared" si="1094"/>
        <v>0</v>
      </c>
      <c r="AT399" s="21">
        <f t="shared" si="1094"/>
        <v>0</v>
      </c>
      <c r="AU399" s="21">
        <f t="shared" si="1094"/>
        <v>0</v>
      </c>
      <c r="AV399" s="21">
        <f t="shared" si="1094"/>
        <v>0</v>
      </c>
      <c r="AW399" s="22">
        <f t="shared" si="1084"/>
        <v>0</v>
      </c>
      <c r="AX399" s="22">
        <f t="shared" si="1085"/>
        <v>0</v>
      </c>
      <c r="BA399" s="10"/>
      <c r="BB399" s="10"/>
      <c r="BC399" s="34">
        <v>2019</v>
      </c>
      <c r="BD399" s="52">
        <f t="shared" si="872"/>
        <v>0</v>
      </c>
      <c r="BE399" s="52">
        <f t="shared" si="873"/>
        <v>0</v>
      </c>
      <c r="BF399" s="52">
        <f t="shared" si="874"/>
        <v>0</v>
      </c>
      <c r="BG399" s="52">
        <f t="shared" si="875"/>
        <v>0</v>
      </c>
      <c r="BH399" s="52">
        <f t="shared" si="876"/>
        <v>0</v>
      </c>
      <c r="BI399" s="52">
        <f t="shared" si="877"/>
        <v>0</v>
      </c>
      <c r="BJ399" s="52">
        <f t="shared" si="878"/>
        <v>0</v>
      </c>
      <c r="BK399" s="52">
        <f t="shared" si="879"/>
        <v>0</v>
      </c>
      <c r="BL399" s="52">
        <f t="shared" si="880"/>
        <v>0</v>
      </c>
      <c r="BM399" s="52">
        <f t="shared" si="881"/>
        <v>0</v>
      </c>
      <c r="BN399" s="10">
        <f t="shared" si="882"/>
        <v>0</v>
      </c>
      <c r="BO399" s="10">
        <f t="shared" si="883"/>
        <v>0</v>
      </c>
    </row>
    <row r="400" ht="18.75" spans="2:67">
      <c r="B400" s="10"/>
      <c r="C400" s="10"/>
      <c r="D400" s="34">
        <v>2020</v>
      </c>
      <c r="E400" s="21">
        <f t="shared" ref="E400:N400" si="1095">E359+E368+E376+E384+E392</f>
        <v>0</v>
      </c>
      <c r="F400" s="21">
        <f t="shared" si="1095"/>
        <v>0</v>
      </c>
      <c r="G400" s="21">
        <f t="shared" si="1095"/>
        <v>0</v>
      </c>
      <c r="H400" s="21">
        <f t="shared" si="1095"/>
        <v>0</v>
      </c>
      <c r="I400" s="21">
        <f t="shared" si="1095"/>
        <v>0</v>
      </c>
      <c r="J400" s="21">
        <f t="shared" si="1095"/>
        <v>0</v>
      </c>
      <c r="K400" s="21">
        <f t="shared" si="1095"/>
        <v>0</v>
      </c>
      <c r="L400" s="21">
        <f t="shared" si="1095"/>
        <v>0</v>
      </c>
      <c r="M400" s="21">
        <f t="shared" si="1095"/>
        <v>0</v>
      </c>
      <c r="N400" s="21">
        <f t="shared" si="1095"/>
        <v>0</v>
      </c>
      <c r="O400" s="22">
        <f t="shared" si="1080"/>
        <v>0</v>
      </c>
      <c r="P400" s="22">
        <f t="shared" si="1081"/>
        <v>0</v>
      </c>
      <c r="S400" s="10"/>
      <c r="T400" s="10"/>
      <c r="U400" s="34">
        <v>2020</v>
      </c>
      <c r="V400" s="22">
        <f t="shared" ref="V400:AE400" si="1096">V359+V368+V376+V384+V392</f>
        <v>0</v>
      </c>
      <c r="W400" s="22">
        <f t="shared" si="1096"/>
        <v>0</v>
      </c>
      <c r="X400" s="22">
        <f t="shared" si="1096"/>
        <v>0</v>
      </c>
      <c r="Y400" s="22">
        <f t="shared" si="1096"/>
        <v>0</v>
      </c>
      <c r="Z400" s="22">
        <f t="shared" si="1096"/>
        <v>0</v>
      </c>
      <c r="AA400" s="22">
        <f t="shared" si="1096"/>
        <v>0</v>
      </c>
      <c r="AB400" s="22">
        <f t="shared" si="1096"/>
        <v>0</v>
      </c>
      <c r="AC400" s="22">
        <f t="shared" si="1096"/>
        <v>0</v>
      </c>
      <c r="AD400" s="22">
        <f t="shared" si="1096"/>
        <v>0</v>
      </c>
      <c r="AE400" s="22">
        <f t="shared" si="1096"/>
        <v>0</v>
      </c>
      <c r="AF400" s="22">
        <f t="shared" si="886"/>
        <v>0</v>
      </c>
      <c r="AG400" s="22">
        <f t="shared" si="887"/>
        <v>0</v>
      </c>
      <c r="AJ400" s="10"/>
      <c r="AK400" s="10"/>
      <c r="AL400" s="34">
        <v>2020</v>
      </c>
      <c r="AM400" s="21">
        <f t="shared" ref="AM400:AV400" si="1097">AM359+AM368+AM376+AM384+AM392</f>
        <v>0</v>
      </c>
      <c r="AN400" s="21">
        <f t="shared" si="1097"/>
        <v>0</v>
      </c>
      <c r="AO400" s="21">
        <f t="shared" si="1097"/>
        <v>0</v>
      </c>
      <c r="AP400" s="21">
        <f t="shared" si="1097"/>
        <v>0</v>
      </c>
      <c r="AQ400" s="21">
        <f t="shared" si="1097"/>
        <v>0</v>
      </c>
      <c r="AR400" s="21">
        <f t="shared" si="1097"/>
        <v>0</v>
      </c>
      <c r="AS400" s="21">
        <f t="shared" si="1097"/>
        <v>0</v>
      </c>
      <c r="AT400" s="21">
        <f t="shared" si="1097"/>
        <v>0</v>
      </c>
      <c r="AU400" s="21">
        <f t="shared" si="1097"/>
        <v>0</v>
      </c>
      <c r="AV400" s="21">
        <f t="shared" si="1097"/>
        <v>0</v>
      </c>
      <c r="AW400" s="22">
        <f t="shared" si="1084"/>
        <v>0</v>
      </c>
      <c r="AX400" s="22">
        <f t="shared" si="1085"/>
        <v>0</v>
      </c>
      <c r="BA400" s="10"/>
      <c r="BB400" s="10"/>
      <c r="BC400" s="34">
        <v>2020</v>
      </c>
      <c r="BD400" s="52">
        <f t="shared" si="872"/>
        <v>0</v>
      </c>
      <c r="BE400" s="52">
        <f t="shared" si="873"/>
        <v>0</v>
      </c>
      <c r="BF400" s="52">
        <f t="shared" si="874"/>
        <v>0</v>
      </c>
      <c r="BG400" s="52">
        <f t="shared" si="875"/>
        <v>0</v>
      </c>
      <c r="BH400" s="52">
        <f t="shared" si="876"/>
        <v>0</v>
      </c>
      <c r="BI400" s="52">
        <f t="shared" si="877"/>
        <v>0</v>
      </c>
      <c r="BJ400" s="52">
        <f t="shared" si="878"/>
        <v>0</v>
      </c>
      <c r="BK400" s="52">
        <f t="shared" si="879"/>
        <v>0</v>
      </c>
      <c r="BL400" s="52">
        <f t="shared" si="880"/>
        <v>0</v>
      </c>
      <c r="BM400" s="52">
        <f t="shared" si="881"/>
        <v>0</v>
      </c>
      <c r="BN400" s="10">
        <f t="shared" si="882"/>
        <v>0</v>
      </c>
      <c r="BO400" s="10">
        <f t="shared" si="883"/>
        <v>0</v>
      </c>
    </row>
    <row r="401" ht="18.75" spans="2:67">
      <c r="B401" s="10"/>
      <c r="C401" s="10"/>
      <c r="D401" s="34">
        <v>2021</v>
      </c>
      <c r="E401" s="21">
        <f t="shared" ref="E401:N401" si="1098">E360+E369+E377+E385+E393</f>
        <v>37</v>
      </c>
      <c r="F401" s="21">
        <f t="shared" si="1098"/>
        <v>132569</v>
      </c>
      <c r="G401" s="21">
        <f t="shared" si="1098"/>
        <v>0</v>
      </c>
      <c r="H401" s="21">
        <f t="shared" si="1098"/>
        <v>0</v>
      </c>
      <c r="I401" s="21">
        <f t="shared" si="1098"/>
        <v>0</v>
      </c>
      <c r="J401" s="21">
        <f t="shared" si="1098"/>
        <v>0</v>
      </c>
      <c r="K401" s="21">
        <f t="shared" si="1098"/>
        <v>0</v>
      </c>
      <c r="L401" s="21">
        <f t="shared" si="1098"/>
        <v>0</v>
      </c>
      <c r="M401" s="21">
        <f t="shared" si="1098"/>
        <v>0</v>
      </c>
      <c r="N401" s="21">
        <f t="shared" si="1098"/>
        <v>0</v>
      </c>
      <c r="O401" s="22">
        <f t="shared" si="1080"/>
        <v>37</v>
      </c>
      <c r="P401" s="22">
        <f t="shared" si="1081"/>
        <v>132569</v>
      </c>
      <c r="S401" s="10"/>
      <c r="T401" s="10"/>
      <c r="U401" s="34">
        <v>2021</v>
      </c>
      <c r="V401" s="22">
        <f t="shared" ref="V401:AE401" si="1099">V360+V369+V377+V385+V393</f>
        <v>5</v>
      </c>
      <c r="W401" s="22">
        <f t="shared" si="1099"/>
        <v>253485</v>
      </c>
      <c r="X401" s="22">
        <f t="shared" si="1099"/>
        <v>0</v>
      </c>
      <c r="Y401" s="22">
        <f t="shared" si="1099"/>
        <v>0</v>
      </c>
      <c r="Z401" s="22">
        <f t="shared" si="1099"/>
        <v>0</v>
      </c>
      <c r="AA401" s="22">
        <f t="shared" si="1099"/>
        <v>0</v>
      </c>
      <c r="AB401" s="22">
        <f t="shared" si="1099"/>
        <v>0</v>
      </c>
      <c r="AC401" s="22">
        <f t="shared" si="1099"/>
        <v>0</v>
      </c>
      <c r="AD401" s="22">
        <f t="shared" si="1099"/>
        <v>0</v>
      </c>
      <c r="AE401" s="22">
        <f t="shared" si="1099"/>
        <v>0</v>
      </c>
      <c r="AF401" s="22">
        <f t="shared" si="886"/>
        <v>5</v>
      </c>
      <c r="AG401" s="22">
        <f t="shared" si="887"/>
        <v>253485</v>
      </c>
      <c r="AJ401" s="10"/>
      <c r="AK401" s="10"/>
      <c r="AL401" s="34">
        <v>2021</v>
      </c>
      <c r="AM401" s="21">
        <f t="shared" ref="AM401:AV401" si="1100">AM360+AM369+AM377+AM385+AM393</f>
        <v>8</v>
      </c>
      <c r="AN401" s="21">
        <f t="shared" si="1100"/>
        <v>11504</v>
      </c>
      <c r="AO401" s="21">
        <f t="shared" si="1100"/>
        <v>0</v>
      </c>
      <c r="AP401" s="21">
        <f t="shared" si="1100"/>
        <v>0</v>
      </c>
      <c r="AQ401" s="21">
        <f t="shared" si="1100"/>
        <v>0</v>
      </c>
      <c r="AR401" s="21">
        <f t="shared" si="1100"/>
        <v>0</v>
      </c>
      <c r="AS401" s="21">
        <f t="shared" si="1100"/>
        <v>0</v>
      </c>
      <c r="AT401" s="21">
        <f t="shared" si="1100"/>
        <v>0</v>
      </c>
      <c r="AU401" s="21">
        <f t="shared" si="1100"/>
        <v>0</v>
      </c>
      <c r="AV401" s="21">
        <f t="shared" si="1100"/>
        <v>0</v>
      </c>
      <c r="AW401" s="22">
        <f t="shared" si="1084"/>
        <v>8</v>
      </c>
      <c r="AX401" s="22">
        <f t="shared" si="1085"/>
        <v>11504</v>
      </c>
      <c r="BA401" s="10"/>
      <c r="BB401" s="10"/>
      <c r="BC401" s="34">
        <v>2021</v>
      </c>
      <c r="BD401" s="52">
        <f t="shared" si="872"/>
        <v>34</v>
      </c>
      <c r="BE401" s="52">
        <f t="shared" si="873"/>
        <v>374550</v>
      </c>
      <c r="BF401" s="52">
        <f t="shared" si="874"/>
        <v>0</v>
      </c>
      <c r="BG401" s="52">
        <f t="shared" si="875"/>
        <v>0</v>
      </c>
      <c r="BH401" s="52">
        <f t="shared" si="876"/>
        <v>0</v>
      </c>
      <c r="BI401" s="52">
        <f t="shared" si="877"/>
        <v>0</v>
      </c>
      <c r="BJ401" s="52">
        <f t="shared" si="878"/>
        <v>0</v>
      </c>
      <c r="BK401" s="52">
        <f t="shared" si="879"/>
        <v>0</v>
      </c>
      <c r="BL401" s="52">
        <f t="shared" si="880"/>
        <v>0</v>
      </c>
      <c r="BM401" s="52">
        <f t="shared" si="881"/>
        <v>0</v>
      </c>
      <c r="BN401" s="10">
        <f t="shared" si="882"/>
        <v>34</v>
      </c>
      <c r="BO401" s="10">
        <f t="shared" si="883"/>
        <v>374550</v>
      </c>
    </row>
    <row r="402" ht="18.75" spans="2:67">
      <c r="B402" s="10"/>
      <c r="C402" s="10"/>
      <c r="D402" s="34">
        <v>2022</v>
      </c>
      <c r="E402" s="22">
        <f>E361+E370+E378+E386+E394</f>
        <v>31</v>
      </c>
      <c r="F402" s="22">
        <f t="shared" ref="F402:N402" si="1101">F361+F370+F378+F386+F394</f>
        <v>66645</v>
      </c>
      <c r="G402" s="22">
        <f t="shared" si="1101"/>
        <v>0</v>
      </c>
      <c r="H402" s="22">
        <f t="shared" si="1101"/>
        <v>0</v>
      </c>
      <c r="I402" s="22">
        <f t="shared" si="1101"/>
        <v>0</v>
      </c>
      <c r="J402" s="22">
        <f t="shared" si="1101"/>
        <v>0</v>
      </c>
      <c r="K402" s="22">
        <f t="shared" si="1101"/>
        <v>0</v>
      </c>
      <c r="L402" s="22">
        <f t="shared" si="1101"/>
        <v>0</v>
      </c>
      <c r="M402" s="22">
        <f t="shared" si="1101"/>
        <v>0</v>
      </c>
      <c r="N402" s="22">
        <f t="shared" si="1101"/>
        <v>0</v>
      </c>
      <c r="O402" s="22">
        <f t="shared" si="1080"/>
        <v>31</v>
      </c>
      <c r="P402" s="22">
        <f t="shared" si="1081"/>
        <v>66645</v>
      </c>
      <c r="S402" s="10"/>
      <c r="T402" s="10"/>
      <c r="U402" s="34">
        <v>2022</v>
      </c>
      <c r="V402" s="22">
        <f t="shared" ref="V402:AE402" si="1102">V361+V370+V378+V386+V394</f>
        <v>3</v>
      </c>
      <c r="W402" s="22">
        <f t="shared" si="1102"/>
        <v>170340</v>
      </c>
      <c r="X402" s="22">
        <f t="shared" si="1102"/>
        <v>0</v>
      </c>
      <c r="Y402" s="22">
        <f t="shared" si="1102"/>
        <v>0</v>
      </c>
      <c r="Z402" s="22">
        <f t="shared" si="1102"/>
        <v>0</v>
      </c>
      <c r="AA402" s="22">
        <f t="shared" si="1102"/>
        <v>0</v>
      </c>
      <c r="AB402" s="22">
        <f t="shared" si="1102"/>
        <v>0</v>
      </c>
      <c r="AC402" s="22">
        <f t="shared" si="1102"/>
        <v>0</v>
      </c>
      <c r="AD402" s="22">
        <f t="shared" si="1102"/>
        <v>0</v>
      </c>
      <c r="AE402" s="22">
        <f t="shared" si="1102"/>
        <v>0</v>
      </c>
      <c r="AF402" s="22">
        <f t="shared" si="886"/>
        <v>3</v>
      </c>
      <c r="AG402" s="22">
        <f t="shared" si="887"/>
        <v>170340</v>
      </c>
      <c r="AJ402" s="10"/>
      <c r="AK402" s="10"/>
      <c r="AL402" s="34">
        <v>2022</v>
      </c>
      <c r="AM402" s="21">
        <f t="shared" ref="AM402:AV402" si="1103">AM361+AM370+AM378+AM386+AM394</f>
        <v>11</v>
      </c>
      <c r="AN402" s="21">
        <f t="shared" si="1103"/>
        <v>6417</v>
      </c>
      <c r="AO402" s="21">
        <f t="shared" si="1103"/>
        <v>0</v>
      </c>
      <c r="AP402" s="21">
        <f t="shared" si="1103"/>
        <v>0</v>
      </c>
      <c r="AQ402" s="21">
        <f t="shared" si="1103"/>
        <v>0</v>
      </c>
      <c r="AR402" s="21">
        <f t="shared" si="1103"/>
        <v>0</v>
      </c>
      <c r="AS402" s="21">
        <f t="shared" si="1103"/>
        <v>0</v>
      </c>
      <c r="AT402" s="21">
        <f t="shared" si="1103"/>
        <v>0</v>
      </c>
      <c r="AU402" s="21">
        <f t="shared" si="1103"/>
        <v>0</v>
      </c>
      <c r="AV402" s="21">
        <f t="shared" si="1103"/>
        <v>0</v>
      </c>
      <c r="AW402" s="22">
        <f t="shared" si="1084"/>
        <v>11</v>
      </c>
      <c r="AX402" s="22">
        <f t="shared" si="1085"/>
        <v>6417</v>
      </c>
      <c r="BA402" s="10"/>
      <c r="BB402" s="10"/>
      <c r="BC402" s="34">
        <v>2022</v>
      </c>
      <c r="BD402" s="52">
        <f t="shared" si="872"/>
        <v>23</v>
      </c>
      <c r="BE402" s="52">
        <f t="shared" si="873"/>
        <v>230568</v>
      </c>
      <c r="BF402" s="52">
        <f t="shared" si="874"/>
        <v>0</v>
      </c>
      <c r="BG402" s="52">
        <f t="shared" si="875"/>
        <v>0</v>
      </c>
      <c r="BH402" s="52">
        <f t="shared" si="876"/>
        <v>0</v>
      </c>
      <c r="BI402" s="52">
        <f t="shared" si="877"/>
        <v>0</v>
      </c>
      <c r="BJ402" s="52">
        <f t="shared" si="878"/>
        <v>0</v>
      </c>
      <c r="BK402" s="52">
        <f t="shared" si="879"/>
        <v>0</v>
      </c>
      <c r="BL402" s="52">
        <f t="shared" si="880"/>
        <v>0</v>
      </c>
      <c r="BM402" s="52">
        <f t="shared" si="881"/>
        <v>0</v>
      </c>
      <c r="BN402" s="10">
        <f t="shared" si="882"/>
        <v>23</v>
      </c>
      <c r="BO402" s="10">
        <f t="shared" si="883"/>
        <v>230568</v>
      </c>
    </row>
    <row r="403" customHeight="1" spans="2:67">
      <c r="B403" s="56" t="s">
        <v>61</v>
      </c>
      <c r="C403" s="57"/>
      <c r="D403" s="58"/>
      <c r="E403" s="59">
        <f>SUM(E396:E402)</f>
        <v>68</v>
      </c>
      <c r="F403" s="59">
        <f t="shared" ref="F403:P403" si="1104">SUM(F396:F402)</f>
        <v>199214</v>
      </c>
      <c r="G403" s="59">
        <f t="shared" si="1104"/>
        <v>0</v>
      </c>
      <c r="H403" s="59">
        <f t="shared" si="1104"/>
        <v>0</v>
      </c>
      <c r="I403" s="59">
        <f t="shared" si="1104"/>
        <v>0</v>
      </c>
      <c r="J403" s="59">
        <f t="shared" si="1104"/>
        <v>0</v>
      </c>
      <c r="K403" s="59">
        <f t="shared" si="1104"/>
        <v>0</v>
      </c>
      <c r="L403" s="59">
        <f t="shared" si="1104"/>
        <v>0</v>
      </c>
      <c r="M403" s="59">
        <f t="shared" si="1104"/>
        <v>0</v>
      </c>
      <c r="N403" s="59">
        <f t="shared" si="1104"/>
        <v>0</v>
      </c>
      <c r="O403" s="59">
        <f t="shared" si="1104"/>
        <v>68</v>
      </c>
      <c r="P403" s="59">
        <f t="shared" si="1104"/>
        <v>199214</v>
      </c>
      <c r="S403" s="56" t="s">
        <v>61</v>
      </c>
      <c r="T403" s="57"/>
      <c r="U403" s="58"/>
      <c r="V403" s="59">
        <f>SUM(V396:V402)</f>
        <v>8</v>
      </c>
      <c r="W403" s="59">
        <f t="shared" ref="W403" si="1105">SUM(W396:W402)</f>
        <v>423825</v>
      </c>
      <c r="X403" s="59">
        <f t="shared" ref="X403" si="1106">SUM(X396:X402)</f>
        <v>0</v>
      </c>
      <c r="Y403" s="59">
        <f t="shared" ref="Y403" si="1107">SUM(Y396:Y402)</f>
        <v>0</v>
      </c>
      <c r="Z403" s="59">
        <f t="shared" ref="Z403" si="1108">SUM(Z396:Z402)</f>
        <v>0</v>
      </c>
      <c r="AA403" s="59">
        <f t="shared" ref="AA403" si="1109">SUM(AA396:AA402)</f>
        <v>0</v>
      </c>
      <c r="AB403" s="59">
        <f t="shared" ref="AB403" si="1110">SUM(AB396:AB402)</f>
        <v>0</v>
      </c>
      <c r="AC403" s="59">
        <f t="shared" ref="AC403" si="1111">SUM(AC396:AC402)</f>
        <v>0</v>
      </c>
      <c r="AD403" s="59">
        <f t="shared" ref="AD403" si="1112">SUM(AD396:AD402)</f>
        <v>0</v>
      </c>
      <c r="AE403" s="59">
        <f t="shared" ref="AE403" si="1113">SUM(AE396:AE402)</f>
        <v>0</v>
      </c>
      <c r="AF403" s="22">
        <f t="shared" si="886"/>
        <v>8</v>
      </c>
      <c r="AG403" s="22">
        <f t="shared" si="887"/>
        <v>423825</v>
      </c>
      <c r="AJ403" s="56" t="s">
        <v>61</v>
      </c>
      <c r="AK403" s="57"/>
      <c r="AL403" s="58"/>
      <c r="AM403" s="59">
        <f>SUM(AM396:AM402)</f>
        <v>19</v>
      </c>
      <c r="AN403" s="59">
        <f t="shared" ref="AN403" si="1114">SUM(AN396:AN402)</f>
        <v>17921</v>
      </c>
      <c r="AO403" s="59">
        <f t="shared" ref="AO403" si="1115">SUM(AO396:AO402)</f>
        <v>0</v>
      </c>
      <c r="AP403" s="59">
        <f t="shared" ref="AP403" si="1116">SUM(AP396:AP402)</f>
        <v>0</v>
      </c>
      <c r="AQ403" s="59">
        <f t="shared" ref="AQ403" si="1117">SUM(AQ396:AQ402)</f>
        <v>0</v>
      </c>
      <c r="AR403" s="59">
        <f t="shared" ref="AR403" si="1118">SUM(AR396:AR402)</f>
        <v>0</v>
      </c>
      <c r="AS403" s="59">
        <f t="shared" ref="AS403" si="1119">SUM(AS396:AS402)</f>
        <v>0</v>
      </c>
      <c r="AT403" s="59">
        <f t="shared" ref="AT403" si="1120">SUM(AT396:AT402)</f>
        <v>0</v>
      </c>
      <c r="AU403" s="59">
        <f t="shared" ref="AU403" si="1121">SUM(AU396:AU402)</f>
        <v>0</v>
      </c>
      <c r="AV403" s="59">
        <f t="shared" ref="AV403:AW403" si="1122">SUM(AV396:AV402)</f>
        <v>0</v>
      </c>
      <c r="AW403" s="59">
        <f t="shared" si="1122"/>
        <v>19</v>
      </c>
      <c r="AX403" s="59">
        <f t="shared" ref="AX403" si="1123">SUM(AX396:AX402)</f>
        <v>17921</v>
      </c>
      <c r="BA403" s="56" t="s">
        <v>61</v>
      </c>
      <c r="BB403" s="57"/>
      <c r="BC403" s="58"/>
      <c r="BD403" s="52">
        <f t="shared" si="872"/>
        <v>57</v>
      </c>
      <c r="BE403" s="52">
        <f t="shared" si="873"/>
        <v>605118</v>
      </c>
      <c r="BF403" s="52">
        <f t="shared" si="874"/>
        <v>0</v>
      </c>
      <c r="BG403" s="52">
        <f t="shared" si="875"/>
        <v>0</v>
      </c>
      <c r="BH403" s="52">
        <f t="shared" si="876"/>
        <v>0</v>
      </c>
      <c r="BI403" s="52">
        <f t="shared" si="877"/>
        <v>0</v>
      </c>
      <c r="BJ403" s="52">
        <f t="shared" si="878"/>
        <v>0</v>
      </c>
      <c r="BK403" s="52">
        <f t="shared" si="879"/>
        <v>0</v>
      </c>
      <c r="BL403" s="52">
        <f t="shared" si="880"/>
        <v>0</v>
      </c>
      <c r="BM403" s="52">
        <f t="shared" si="881"/>
        <v>0</v>
      </c>
      <c r="BN403" s="10">
        <f t="shared" si="882"/>
        <v>57</v>
      </c>
      <c r="BO403" s="10">
        <f t="shared" si="883"/>
        <v>605118</v>
      </c>
    </row>
    <row r="405" ht="18.75" spans="16:67">
      <c r="P405" s="72"/>
      <c r="AG405" s="72"/>
      <c r="AW405" s="86"/>
      <c r="AX405" s="86"/>
      <c r="BO405" s="72"/>
    </row>
    <row r="406" spans="50:50">
      <c r="AX406" s="72"/>
    </row>
    <row r="409" spans="68:69">
      <c r="BP409" s="72"/>
      <c r="BQ409" s="72"/>
    </row>
    <row r="419" spans="15:67">
      <c r="O419" s="72"/>
      <c r="P419" s="72"/>
      <c r="AF419" s="72"/>
      <c r="AG419" s="72"/>
      <c r="AW419" s="72"/>
      <c r="AX419" s="72"/>
      <c r="BN419" s="72"/>
      <c r="BO419" s="72"/>
    </row>
  </sheetData>
  <mergeCells count="759">
    <mergeCell ref="B2:P2"/>
    <mergeCell ref="S2:AG2"/>
    <mergeCell ref="AJ2:AX2"/>
    <mergeCell ref="BA2:BO2"/>
    <mergeCell ref="B3:P3"/>
    <mergeCell ref="S3:AG3"/>
    <mergeCell ref="AJ3:AX3"/>
    <mergeCell ref="BA3:BO3"/>
    <mergeCell ref="B4:C4"/>
    <mergeCell ref="E4:F4"/>
    <mergeCell ref="G4:H4"/>
    <mergeCell ref="I4:J4"/>
    <mergeCell ref="K4:L4"/>
    <mergeCell ref="M4:N4"/>
    <mergeCell ref="O4:P4"/>
    <mergeCell ref="S4:T4"/>
    <mergeCell ref="V4:W4"/>
    <mergeCell ref="X4:Y4"/>
    <mergeCell ref="Z4:AA4"/>
    <mergeCell ref="AB4:AC4"/>
    <mergeCell ref="AD4:AE4"/>
    <mergeCell ref="AF4:AG4"/>
    <mergeCell ref="AJ4:AK4"/>
    <mergeCell ref="AM4:AN4"/>
    <mergeCell ref="AO4:AP4"/>
    <mergeCell ref="AQ4:AR4"/>
    <mergeCell ref="AS4:AT4"/>
    <mergeCell ref="AU4:AV4"/>
    <mergeCell ref="AW4:AX4"/>
    <mergeCell ref="BA4:BB4"/>
    <mergeCell ref="BD4:BE4"/>
    <mergeCell ref="BF4:BG4"/>
    <mergeCell ref="BH4:BI4"/>
    <mergeCell ref="BJ4:BK4"/>
    <mergeCell ref="BL4:BM4"/>
    <mergeCell ref="BN4:BO4"/>
    <mergeCell ref="B12:D12"/>
    <mergeCell ref="S12:U12"/>
    <mergeCell ref="AJ12:AL12"/>
    <mergeCell ref="BA12:BC12"/>
    <mergeCell ref="B20:D20"/>
    <mergeCell ref="S20:U20"/>
    <mergeCell ref="AJ20:AL20"/>
    <mergeCell ref="BA20:BC20"/>
    <mergeCell ref="B27:D27"/>
    <mergeCell ref="S27:U27"/>
    <mergeCell ref="AJ27:AL27"/>
    <mergeCell ref="BA27:BC27"/>
    <mergeCell ref="B35:D35"/>
    <mergeCell ref="BA35:BC35"/>
    <mergeCell ref="B42:D42"/>
    <mergeCell ref="S42:U42"/>
    <mergeCell ref="AJ42:AL42"/>
    <mergeCell ref="BA42:BC42"/>
    <mergeCell ref="B50:D50"/>
    <mergeCell ref="S50:U50"/>
    <mergeCell ref="AJ50:AL50"/>
    <mergeCell ref="BA50:BC50"/>
    <mergeCell ref="B52:P52"/>
    <mergeCell ref="S52:AG52"/>
    <mergeCell ref="AJ52:AX52"/>
    <mergeCell ref="BA52:BO52"/>
    <mergeCell ref="B53:C53"/>
    <mergeCell ref="E53:F53"/>
    <mergeCell ref="G53:H53"/>
    <mergeCell ref="I53:J53"/>
    <mergeCell ref="K53:L53"/>
    <mergeCell ref="M53:N53"/>
    <mergeCell ref="O53:P53"/>
    <mergeCell ref="S53:T53"/>
    <mergeCell ref="V53:W53"/>
    <mergeCell ref="X53:Y53"/>
    <mergeCell ref="Z53:AA53"/>
    <mergeCell ref="AB53:AC53"/>
    <mergeCell ref="AD53:AE53"/>
    <mergeCell ref="AF53:AG53"/>
    <mergeCell ref="AJ53:AK53"/>
    <mergeCell ref="AM53:AN53"/>
    <mergeCell ref="AO53:AP53"/>
    <mergeCell ref="AQ53:AR53"/>
    <mergeCell ref="AS53:AT53"/>
    <mergeCell ref="AU53:AV53"/>
    <mergeCell ref="AW53:AX53"/>
    <mergeCell ref="BA53:BB53"/>
    <mergeCell ref="BD53:BE53"/>
    <mergeCell ref="BF53:BG53"/>
    <mergeCell ref="BH53:BI53"/>
    <mergeCell ref="BJ53:BK53"/>
    <mergeCell ref="BL53:BM53"/>
    <mergeCell ref="BN53:BO53"/>
    <mergeCell ref="B61:D61"/>
    <mergeCell ref="S61:U61"/>
    <mergeCell ref="AJ61:AL61"/>
    <mergeCell ref="BA61:BC61"/>
    <mergeCell ref="B69:D69"/>
    <mergeCell ref="S69:U69"/>
    <mergeCell ref="AJ69:AL69"/>
    <mergeCell ref="BA69:BC69"/>
    <mergeCell ref="B76:D76"/>
    <mergeCell ref="S76:U76"/>
    <mergeCell ref="AJ76:AL76"/>
    <mergeCell ref="BA76:BC76"/>
    <mergeCell ref="B84:D84"/>
    <mergeCell ref="BA84:BC84"/>
    <mergeCell ref="B91:D91"/>
    <mergeCell ref="S91:U91"/>
    <mergeCell ref="AJ91:AL91"/>
    <mergeCell ref="BA91:BC91"/>
    <mergeCell ref="B99:D99"/>
    <mergeCell ref="S99:U99"/>
    <mergeCell ref="AJ99:AL99"/>
    <mergeCell ref="BA99:BC99"/>
    <mergeCell ref="B101:P101"/>
    <mergeCell ref="S101:AG101"/>
    <mergeCell ref="AJ101:AX101"/>
    <mergeCell ref="BA101:BO101"/>
    <mergeCell ref="B102:C102"/>
    <mergeCell ref="E102:F102"/>
    <mergeCell ref="G102:H102"/>
    <mergeCell ref="I102:J102"/>
    <mergeCell ref="K102:L102"/>
    <mergeCell ref="M102:N102"/>
    <mergeCell ref="O102:P102"/>
    <mergeCell ref="S102:T102"/>
    <mergeCell ref="V102:W102"/>
    <mergeCell ref="X102:Y102"/>
    <mergeCell ref="Z102:AA102"/>
    <mergeCell ref="AB102:AC102"/>
    <mergeCell ref="AD102:AE102"/>
    <mergeCell ref="AF102:AG102"/>
    <mergeCell ref="AJ102:AK102"/>
    <mergeCell ref="AM102:AN102"/>
    <mergeCell ref="AO102:AP102"/>
    <mergeCell ref="AQ102:AR102"/>
    <mergeCell ref="AS102:AT102"/>
    <mergeCell ref="AU102:AV102"/>
    <mergeCell ref="AW102:AX102"/>
    <mergeCell ref="BA102:BB102"/>
    <mergeCell ref="BD102:BE102"/>
    <mergeCell ref="BF102:BG102"/>
    <mergeCell ref="BH102:BI102"/>
    <mergeCell ref="BJ102:BK102"/>
    <mergeCell ref="BL102:BM102"/>
    <mergeCell ref="BN102:BO102"/>
    <mergeCell ref="B110:D110"/>
    <mergeCell ref="S110:U110"/>
    <mergeCell ref="AJ110:AL110"/>
    <mergeCell ref="BA110:BC110"/>
    <mergeCell ref="B118:D118"/>
    <mergeCell ref="S118:U118"/>
    <mergeCell ref="AJ118:AL118"/>
    <mergeCell ref="BA118:BC118"/>
    <mergeCell ref="B125:D125"/>
    <mergeCell ref="S125:U125"/>
    <mergeCell ref="AJ125:AL125"/>
    <mergeCell ref="BA125:BC125"/>
    <mergeCell ref="B133:D133"/>
    <mergeCell ref="BA133:BC133"/>
    <mergeCell ref="B140:D140"/>
    <mergeCell ref="S140:U140"/>
    <mergeCell ref="AJ140:AL140"/>
    <mergeCell ref="BA140:BC140"/>
    <mergeCell ref="B148:D148"/>
    <mergeCell ref="S148:U148"/>
    <mergeCell ref="AJ148:AL148"/>
    <mergeCell ref="BA148:BC148"/>
    <mergeCell ref="B150:P150"/>
    <mergeCell ref="S150:AG150"/>
    <mergeCell ref="AJ150:AX150"/>
    <mergeCell ref="BA150:BO150"/>
    <mergeCell ref="B151:C151"/>
    <mergeCell ref="E151:F151"/>
    <mergeCell ref="G151:H151"/>
    <mergeCell ref="I151:J151"/>
    <mergeCell ref="K151:L151"/>
    <mergeCell ref="M151:N151"/>
    <mergeCell ref="O151:P151"/>
    <mergeCell ref="S151:T151"/>
    <mergeCell ref="V151:W151"/>
    <mergeCell ref="X151:Y151"/>
    <mergeCell ref="Z151:AA151"/>
    <mergeCell ref="AB151:AC151"/>
    <mergeCell ref="AD151:AE151"/>
    <mergeCell ref="AF151:AG151"/>
    <mergeCell ref="AJ151:AK151"/>
    <mergeCell ref="AM151:AN151"/>
    <mergeCell ref="AO151:AP151"/>
    <mergeCell ref="AQ151:AR151"/>
    <mergeCell ref="AS151:AT151"/>
    <mergeCell ref="AU151:AV151"/>
    <mergeCell ref="AW151:AX151"/>
    <mergeCell ref="BA151:BB151"/>
    <mergeCell ref="BD151:BE151"/>
    <mergeCell ref="BF151:BG151"/>
    <mergeCell ref="BH151:BI151"/>
    <mergeCell ref="BJ151:BK151"/>
    <mergeCell ref="BL151:BM151"/>
    <mergeCell ref="BN151:BO151"/>
    <mergeCell ref="B159:D159"/>
    <mergeCell ref="S159:U159"/>
    <mergeCell ref="AJ159:AL159"/>
    <mergeCell ref="BA159:BC159"/>
    <mergeCell ref="B167:D167"/>
    <mergeCell ref="S167:U167"/>
    <mergeCell ref="AJ167:AL167"/>
    <mergeCell ref="BA167:BC167"/>
    <mergeCell ref="B174:D174"/>
    <mergeCell ref="S174:U174"/>
    <mergeCell ref="AJ174:AL174"/>
    <mergeCell ref="BA174:BC174"/>
    <mergeCell ref="B182:D182"/>
    <mergeCell ref="BA182:BC182"/>
    <mergeCell ref="B189:D189"/>
    <mergeCell ref="S189:U189"/>
    <mergeCell ref="AJ189:AL189"/>
    <mergeCell ref="BA189:BC189"/>
    <mergeCell ref="B197:D197"/>
    <mergeCell ref="S197:U197"/>
    <mergeCell ref="AJ197:AL197"/>
    <mergeCell ref="BA197:BC197"/>
    <mergeCell ref="B199:P199"/>
    <mergeCell ref="S199:AG199"/>
    <mergeCell ref="AJ199:AX199"/>
    <mergeCell ref="BA199:BO199"/>
    <mergeCell ref="B200:C200"/>
    <mergeCell ref="E200:F200"/>
    <mergeCell ref="G200:H200"/>
    <mergeCell ref="I200:J200"/>
    <mergeCell ref="K200:L200"/>
    <mergeCell ref="M200:N200"/>
    <mergeCell ref="O200:P200"/>
    <mergeCell ref="S200:T200"/>
    <mergeCell ref="V200:W200"/>
    <mergeCell ref="X200:Y200"/>
    <mergeCell ref="Z200:AA200"/>
    <mergeCell ref="AB200:AC200"/>
    <mergeCell ref="AD200:AE200"/>
    <mergeCell ref="AF200:AG200"/>
    <mergeCell ref="AJ200:AK200"/>
    <mergeCell ref="AM200:AN200"/>
    <mergeCell ref="AO200:AP200"/>
    <mergeCell ref="AQ200:AR200"/>
    <mergeCell ref="AS200:AT200"/>
    <mergeCell ref="AU200:AV200"/>
    <mergeCell ref="AW200:AX200"/>
    <mergeCell ref="BA200:BB200"/>
    <mergeCell ref="BD200:BE200"/>
    <mergeCell ref="BF200:BG200"/>
    <mergeCell ref="BH200:BI200"/>
    <mergeCell ref="BJ200:BK200"/>
    <mergeCell ref="BL200:BM200"/>
    <mergeCell ref="BN200:BO200"/>
    <mergeCell ref="B208:D208"/>
    <mergeCell ref="S208:U208"/>
    <mergeCell ref="AJ208:AL208"/>
    <mergeCell ref="BA208:BC208"/>
    <mergeCell ref="B216:D216"/>
    <mergeCell ref="S216:U216"/>
    <mergeCell ref="AJ216:AL216"/>
    <mergeCell ref="BA216:BC216"/>
    <mergeCell ref="B223:D223"/>
    <mergeCell ref="S223:U223"/>
    <mergeCell ref="AJ223:AL223"/>
    <mergeCell ref="BA223:BC223"/>
    <mergeCell ref="B231:D231"/>
    <mergeCell ref="BA231:BC231"/>
    <mergeCell ref="B238:D238"/>
    <mergeCell ref="S238:U238"/>
    <mergeCell ref="AJ238:AL238"/>
    <mergeCell ref="BA238:BC238"/>
    <mergeCell ref="B246:D246"/>
    <mergeCell ref="S246:U246"/>
    <mergeCell ref="AJ246:AL246"/>
    <mergeCell ref="BA246:BC246"/>
    <mergeCell ref="B249:P249"/>
    <mergeCell ref="S249:AG249"/>
    <mergeCell ref="AJ249:AX249"/>
    <mergeCell ref="BA249:BO249"/>
    <mergeCell ref="B250:C250"/>
    <mergeCell ref="E250:F250"/>
    <mergeCell ref="G250:H250"/>
    <mergeCell ref="I250:J250"/>
    <mergeCell ref="K250:L250"/>
    <mergeCell ref="M250:N250"/>
    <mergeCell ref="O250:P250"/>
    <mergeCell ref="S250:T250"/>
    <mergeCell ref="V250:W250"/>
    <mergeCell ref="X250:Y250"/>
    <mergeCell ref="Z250:AA250"/>
    <mergeCell ref="AB250:AC250"/>
    <mergeCell ref="AD250:AE250"/>
    <mergeCell ref="AF250:AG250"/>
    <mergeCell ref="AJ250:AK250"/>
    <mergeCell ref="AM250:AN250"/>
    <mergeCell ref="AO250:AP250"/>
    <mergeCell ref="AQ250:AR250"/>
    <mergeCell ref="AS250:AT250"/>
    <mergeCell ref="AU250:AV250"/>
    <mergeCell ref="AW250:AX250"/>
    <mergeCell ref="BA250:BB250"/>
    <mergeCell ref="BD250:BE250"/>
    <mergeCell ref="BF250:BG250"/>
    <mergeCell ref="BH250:BI250"/>
    <mergeCell ref="BJ250:BK250"/>
    <mergeCell ref="BL250:BM250"/>
    <mergeCell ref="BN250:BO250"/>
    <mergeCell ref="B260:D260"/>
    <mergeCell ref="S260:U260"/>
    <mergeCell ref="AJ260:AL260"/>
    <mergeCell ref="BA260:BC260"/>
    <mergeCell ref="B268:D268"/>
    <mergeCell ref="S268:U268"/>
    <mergeCell ref="AJ268:AL268"/>
    <mergeCell ref="BA268:BC268"/>
    <mergeCell ref="B275:D275"/>
    <mergeCell ref="S275:U275"/>
    <mergeCell ref="AJ275:AL275"/>
    <mergeCell ref="BA275:BC275"/>
    <mergeCell ref="B283:D283"/>
    <mergeCell ref="BA283:BC283"/>
    <mergeCell ref="B290:D290"/>
    <mergeCell ref="S290:U290"/>
    <mergeCell ref="AJ290:AL290"/>
    <mergeCell ref="BA290:BC290"/>
    <mergeCell ref="B298:D298"/>
    <mergeCell ref="S298:U298"/>
    <mergeCell ref="AJ298:AL298"/>
    <mergeCell ref="BA298:BC298"/>
    <mergeCell ref="B300:P300"/>
    <mergeCell ref="S300:AG300"/>
    <mergeCell ref="AJ300:AX300"/>
    <mergeCell ref="BA300:BO300"/>
    <mergeCell ref="B301:C301"/>
    <mergeCell ref="E301:F301"/>
    <mergeCell ref="G301:H301"/>
    <mergeCell ref="I301:J301"/>
    <mergeCell ref="K301:L301"/>
    <mergeCell ref="M301:N301"/>
    <mergeCell ref="O301:P301"/>
    <mergeCell ref="S301:T301"/>
    <mergeCell ref="V301:W301"/>
    <mergeCell ref="X301:Y301"/>
    <mergeCell ref="Z301:AA301"/>
    <mergeCell ref="AB301:AC301"/>
    <mergeCell ref="AD301:AE301"/>
    <mergeCell ref="AF301:AG301"/>
    <mergeCell ref="AJ301:AK301"/>
    <mergeCell ref="AM301:AN301"/>
    <mergeCell ref="AO301:AP301"/>
    <mergeCell ref="AQ301:AR301"/>
    <mergeCell ref="AS301:AT301"/>
    <mergeCell ref="AU301:AV301"/>
    <mergeCell ref="AW301:AX301"/>
    <mergeCell ref="BA301:BB301"/>
    <mergeCell ref="BD301:BE301"/>
    <mergeCell ref="BF301:BG301"/>
    <mergeCell ref="BH301:BI301"/>
    <mergeCell ref="BJ301:BK301"/>
    <mergeCell ref="BL301:BM301"/>
    <mergeCell ref="BN301:BO301"/>
    <mergeCell ref="B309:C309"/>
    <mergeCell ref="S309:T309"/>
    <mergeCell ref="AJ309:AK309"/>
    <mergeCell ref="BA309:BB309"/>
    <mergeCell ref="B351:P351"/>
    <mergeCell ref="S351:AG351"/>
    <mergeCell ref="AJ351:AX351"/>
    <mergeCell ref="B352:P352"/>
    <mergeCell ref="S352:AG352"/>
    <mergeCell ref="AJ352:AX352"/>
    <mergeCell ref="BA352:BO352"/>
    <mergeCell ref="B353:P353"/>
    <mergeCell ref="S353:AG353"/>
    <mergeCell ref="AJ353:AX353"/>
    <mergeCell ref="BA353:BO353"/>
    <mergeCell ref="B354:C354"/>
    <mergeCell ref="E354:F354"/>
    <mergeCell ref="G354:H354"/>
    <mergeCell ref="I354:J354"/>
    <mergeCell ref="K354:L354"/>
    <mergeCell ref="M354:N354"/>
    <mergeCell ref="O354:P354"/>
    <mergeCell ref="S354:T354"/>
    <mergeCell ref="V354:W354"/>
    <mergeCell ref="X354:Y354"/>
    <mergeCell ref="Z354:AA354"/>
    <mergeCell ref="AB354:AC354"/>
    <mergeCell ref="AD354:AE354"/>
    <mergeCell ref="AF354:AG354"/>
    <mergeCell ref="AJ354:AK354"/>
    <mergeCell ref="AM354:AN354"/>
    <mergeCell ref="AO354:AP354"/>
    <mergeCell ref="AQ354:AR354"/>
    <mergeCell ref="AS354:AT354"/>
    <mergeCell ref="AU354:AV354"/>
    <mergeCell ref="AW354:AX354"/>
    <mergeCell ref="BA354:BB354"/>
    <mergeCell ref="BD354:BE354"/>
    <mergeCell ref="BF354:BG354"/>
    <mergeCell ref="BH354:BI354"/>
    <mergeCell ref="BJ354:BK354"/>
    <mergeCell ref="BL354:BM354"/>
    <mergeCell ref="BN354:BO354"/>
    <mergeCell ref="B363:C363"/>
    <mergeCell ref="S363:T363"/>
    <mergeCell ref="AJ363:AK363"/>
    <mergeCell ref="BA363:BB363"/>
    <mergeCell ref="B5:B10"/>
    <mergeCell ref="B13:B18"/>
    <mergeCell ref="B21:B26"/>
    <mergeCell ref="B28:B33"/>
    <mergeCell ref="B36:B41"/>
    <mergeCell ref="B54:B59"/>
    <mergeCell ref="B62:B67"/>
    <mergeCell ref="B70:B75"/>
    <mergeCell ref="B77:B82"/>
    <mergeCell ref="B85:B90"/>
    <mergeCell ref="B103:B108"/>
    <mergeCell ref="B111:B116"/>
    <mergeCell ref="B119:B124"/>
    <mergeCell ref="B126:B131"/>
    <mergeCell ref="B134:B139"/>
    <mergeCell ref="B152:B157"/>
    <mergeCell ref="B160:B165"/>
    <mergeCell ref="B168:B173"/>
    <mergeCell ref="B175:B180"/>
    <mergeCell ref="B183:B188"/>
    <mergeCell ref="B201:B206"/>
    <mergeCell ref="B209:B214"/>
    <mergeCell ref="B217:B222"/>
    <mergeCell ref="B224:B229"/>
    <mergeCell ref="B232:B237"/>
    <mergeCell ref="B251:B258"/>
    <mergeCell ref="B261:B266"/>
    <mergeCell ref="B269:B274"/>
    <mergeCell ref="B276:B281"/>
    <mergeCell ref="B284:B289"/>
    <mergeCell ref="B302:B308"/>
    <mergeCell ref="B310:B316"/>
    <mergeCell ref="B318:B324"/>
    <mergeCell ref="B326:B332"/>
    <mergeCell ref="B334:B340"/>
    <mergeCell ref="B355:B361"/>
    <mergeCell ref="B364:B370"/>
    <mergeCell ref="B372:B378"/>
    <mergeCell ref="B380:B386"/>
    <mergeCell ref="B388:B394"/>
    <mergeCell ref="C5:C10"/>
    <mergeCell ref="C13:C18"/>
    <mergeCell ref="C21:C26"/>
    <mergeCell ref="C28:C33"/>
    <mergeCell ref="C36:C41"/>
    <mergeCell ref="C54:C59"/>
    <mergeCell ref="C62:C67"/>
    <mergeCell ref="C70:C75"/>
    <mergeCell ref="C77:C82"/>
    <mergeCell ref="C85:C90"/>
    <mergeCell ref="C103:C108"/>
    <mergeCell ref="C111:C116"/>
    <mergeCell ref="C119:C124"/>
    <mergeCell ref="C126:C131"/>
    <mergeCell ref="C134:C139"/>
    <mergeCell ref="C152:C157"/>
    <mergeCell ref="C160:C165"/>
    <mergeCell ref="C168:C173"/>
    <mergeCell ref="C175:C180"/>
    <mergeCell ref="C183:C188"/>
    <mergeCell ref="C201:C206"/>
    <mergeCell ref="C209:C214"/>
    <mergeCell ref="C217:C222"/>
    <mergeCell ref="C224:C229"/>
    <mergeCell ref="C232:C237"/>
    <mergeCell ref="C251:C258"/>
    <mergeCell ref="C261:C266"/>
    <mergeCell ref="C269:C274"/>
    <mergeCell ref="C276:C281"/>
    <mergeCell ref="C284:C289"/>
    <mergeCell ref="C302:C308"/>
    <mergeCell ref="C310:C316"/>
    <mergeCell ref="C318:C324"/>
    <mergeCell ref="C326:C332"/>
    <mergeCell ref="C334:C340"/>
    <mergeCell ref="C355:C361"/>
    <mergeCell ref="C364:C370"/>
    <mergeCell ref="C372:C378"/>
    <mergeCell ref="C380:C386"/>
    <mergeCell ref="C388:C394"/>
    <mergeCell ref="S5:S10"/>
    <mergeCell ref="S13:S18"/>
    <mergeCell ref="S21:S26"/>
    <mergeCell ref="S28:S34"/>
    <mergeCell ref="S36:S41"/>
    <mergeCell ref="S54:S59"/>
    <mergeCell ref="S62:S67"/>
    <mergeCell ref="S70:S75"/>
    <mergeCell ref="S77:S83"/>
    <mergeCell ref="S85:S90"/>
    <mergeCell ref="S103:S108"/>
    <mergeCell ref="S111:S116"/>
    <mergeCell ref="S119:S124"/>
    <mergeCell ref="S126:S132"/>
    <mergeCell ref="S134:S139"/>
    <mergeCell ref="S152:S157"/>
    <mergeCell ref="S160:S165"/>
    <mergeCell ref="S168:S173"/>
    <mergeCell ref="S175:S181"/>
    <mergeCell ref="S183:S188"/>
    <mergeCell ref="S201:S206"/>
    <mergeCell ref="S209:S214"/>
    <mergeCell ref="S217:S222"/>
    <mergeCell ref="S224:S230"/>
    <mergeCell ref="S232:S237"/>
    <mergeCell ref="S251:S258"/>
    <mergeCell ref="S261:S266"/>
    <mergeCell ref="S269:S274"/>
    <mergeCell ref="S276:S282"/>
    <mergeCell ref="S284:S289"/>
    <mergeCell ref="S302:S308"/>
    <mergeCell ref="S310:S316"/>
    <mergeCell ref="S318:S324"/>
    <mergeCell ref="S326:S332"/>
    <mergeCell ref="S334:S340"/>
    <mergeCell ref="S355:S361"/>
    <mergeCell ref="S364:S370"/>
    <mergeCell ref="S372:S378"/>
    <mergeCell ref="S380:S386"/>
    <mergeCell ref="S388:S394"/>
    <mergeCell ref="T5:T10"/>
    <mergeCell ref="T13:T18"/>
    <mergeCell ref="T21:T26"/>
    <mergeCell ref="T28:T34"/>
    <mergeCell ref="T36:T41"/>
    <mergeCell ref="T54:T59"/>
    <mergeCell ref="T62:T67"/>
    <mergeCell ref="T70:T75"/>
    <mergeCell ref="T77:T83"/>
    <mergeCell ref="T85:T90"/>
    <mergeCell ref="T103:T108"/>
    <mergeCell ref="T111:T116"/>
    <mergeCell ref="T119:T124"/>
    <mergeCell ref="T126:T132"/>
    <mergeCell ref="T134:T139"/>
    <mergeCell ref="T152:T157"/>
    <mergeCell ref="T160:T165"/>
    <mergeCell ref="T168:T173"/>
    <mergeCell ref="T175:T181"/>
    <mergeCell ref="T183:T188"/>
    <mergeCell ref="T201:T206"/>
    <mergeCell ref="T209:T214"/>
    <mergeCell ref="T217:T222"/>
    <mergeCell ref="T224:T230"/>
    <mergeCell ref="T232:T237"/>
    <mergeCell ref="T251:T258"/>
    <mergeCell ref="T261:T266"/>
    <mergeCell ref="T269:T274"/>
    <mergeCell ref="T276:T282"/>
    <mergeCell ref="T284:T289"/>
    <mergeCell ref="T302:T308"/>
    <mergeCell ref="T310:T316"/>
    <mergeCell ref="T318:T324"/>
    <mergeCell ref="T326:T332"/>
    <mergeCell ref="T334:T340"/>
    <mergeCell ref="T355:T361"/>
    <mergeCell ref="T364:T370"/>
    <mergeCell ref="T372:T378"/>
    <mergeCell ref="T380:T386"/>
    <mergeCell ref="T388:T394"/>
    <mergeCell ref="AJ5:AJ10"/>
    <mergeCell ref="AJ13:AJ18"/>
    <mergeCell ref="AJ21:AJ26"/>
    <mergeCell ref="AJ28:AJ34"/>
    <mergeCell ref="AJ36:AJ41"/>
    <mergeCell ref="AJ54:AJ59"/>
    <mergeCell ref="AJ62:AJ67"/>
    <mergeCell ref="AJ70:AJ75"/>
    <mergeCell ref="AJ77:AJ83"/>
    <mergeCell ref="AJ85:AJ90"/>
    <mergeCell ref="AJ103:AJ108"/>
    <mergeCell ref="AJ111:AJ116"/>
    <mergeCell ref="AJ119:AJ124"/>
    <mergeCell ref="AJ126:AJ132"/>
    <mergeCell ref="AJ134:AJ139"/>
    <mergeCell ref="AJ152:AJ157"/>
    <mergeCell ref="AJ160:AJ165"/>
    <mergeCell ref="AJ168:AJ173"/>
    <mergeCell ref="AJ175:AJ181"/>
    <mergeCell ref="AJ183:AJ188"/>
    <mergeCell ref="AJ201:AJ206"/>
    <mergeCell ref="AJ209:AJ214"/>
    <mergeCell ref="AJ217:AJ222"/>
    <mergeCell ref="AJ224:AJ230"/>
    <mergeCell ref="AJ232:AJ237"/>
    <mergeCell ref="AJ251:AJ258"/>
    <mergeCell ref="AJ261:AJ266"/>
    <mergeCell ref="AJ269:AJ274"/>
    <mergeCell ref="AJ276:AJ282"/>
    <mergeCell ref="AJ284:AJ289"/>
    <mergeCell ref="AJ302:AJ308"/>
    <mergeCell ref="AJ310:AJ316"/>
    <mergeCell ref="AJ318:AJ324"/>
    <mergeCell ref="AJ326:AJ332"/>
    <mergeCell ref="AJ334:AJ340"/>
    <mergeCell ref="AJ355:AJ361"/>
    <mergeCell ref="AJ364:AJ370"/>
    <mergeCell ref="AJ372:AJ378"/>
    <mergeCell ref="AJ380:AJ386"/>
    <mergeCell ref="AJ388:AJ394"/>
    <mergeCell ref="AK5:AK10"/>
    <mergeCell ref="AK13:AK18"/>
    <mergeCell ref="AK21:AK26"/>
    <mergeCell ref="AK28:AK34"/>
    <mergeCell ref="AK36:AK41"/>
    <mergeCell ref="AK54:AK59"/>
    <mergeCell ref="AK62:AK67"/>
    <mergeCell ref="AK70:AK75"/>
    <mergeCell ref="AK77:AK83"/>
    <mergeCell ref="AK85:AK90"/>
    <mergeCell ref="AK103:AK108"/>
    <mergeCell ref="AK111:AK116"/>
    <mergeCell ref="AK119:AK124"/>
    <mergeCell ref="AK126:AK132"/>
    <mergeCell ref="AK134:AK139"/>
    <mergeCell ref="AK152:AK157"/>
    <mergeCell ref="AK160:AK165"/>
    <mergeCell ref="AK168:AK173"/>
    <mergeCell ref="AK175:AK181"/>
    <mergeCell ref="AK183:AK188"/>
    <mergeCell ref="AK201:AK206"/>
    <mergeCell ref="AK209:AK214"/>
    <mergeCell ref="AK217:AK222"/>
    <mergeCell ref="AK224:AK230"/>
    <mergeCell ref="AK232:AK237"/>
    <mergeCell ref="AK251:AK258"/>
    <mergeCell ref="AK261:AK266"/>
    <mergeCell ref="AK269:AK274"/>
    <mergeCell ref="AK276:AK282"/>
    <mergeCell ref="AK284:AK289"/>
    <mergeCell ref="AK302:AK308"/>
    <mergeCell ref="AK310:AK316"/>
    <mergeCell ref="AK318:AK324"/>
    <mergeCell ref="AK326:AK332"/>
    <mergeCell ref="AK334:AK340"/>
    <mergeCell ref="AK355:AK361"/>
    <mergeCell ref="AK364:AK370"/>
    <mergeCell ref="AK372:AK378"/>
    <mergeCell ref="AK380:AK386"/>
    <mergeCell ref="AK388:AK394"/>
    <mergeCell ref="BA5:BA10"/>
    <mergeCell ref="BA13:BA18"/>
    <mergeCell ref="BA21:BA26"/>
    <mergeCell ref="BA28:BA34"/>
    <mergeCell ref="BA36:BA41"/>
    <mergeCell ref="BA54:BA59"/>
    <mergeCell ref="BA62:BA67"/>
    <mergeCell ref="BA70:BA75"/>
    <mergeCell ref="BA77:BA83"/>
    <mergeCell ref="BA85:BA90"/>
    <mergeCell ref="BA103:BA108"/>
    <mergeCell ref="BA111:BA116"/>
    <mergeCell ref="BA119:BA124"/>
    <mergeCell ref="BA126:BA132"/>
    <mergeCell ref="BA134:BA139"/>
    <mergeCell ref="BA152:BA157"/>
    <mergeCell ref="BA160:BA165"/>
    <mergeCell ref="BA168:BA173"/>
    <mergeCell ref="BA175:BA181"/>
    <mergeCell ref="BA183:BA188"/>
    <mergeCell ref="BA201:BA206"/>
    <mergeCell ref="BA209:BA214"/>
    <mergeCell ref="BA217:BA222"/>
    <mergeCell ref="BA224:BA230"/>
    <mergeCell ref="BA232:BA237"/>
    <mergeCell ref="BA251:BA258"/>
    <mergeCell ref="BA261:BA266"/>
    <mergeCell ref="BA269:BA274"/>
    <mergeCell ref="BA276:BA282"/>
    <mergeCell ref="BA284:BA289"/>
    <mergeCell ref="BA302:BA308"/>
    <mergeCell ref="BA310:BA316"/>
    <mergeCell ref="BA318:BA324"/>
    <mergeCell ref="BA326:BA332"/>
    <mergeCell ref="BA334:BA340"/>
    <mergeCell ref="BA355:BA361"/>
    <mergeCell ref="BA364:BA370"/>
    <mergeCell ref="BA372:BA378"/>
    <mergeCell ref="BA380:BA386"/>
    <mergeCell ref="BA388:BA394"/>
    <mergeCell ref="BB5:BB10"/>
    <mergeCell ref="BB13:BB18"/>
    <mergeCell ref="BB21:BB26"/>
    <mergeCell ref="BB28:BB34"/>
    <mergeCell ref="BB36:BB41"/>
    <mergeCell ref="BB54:BB59"/>
    <mergeCell ref="BB62:BB67"/>
    <mergeCell ref="BB70:BB75"/>
    <mergeCell ref="BB77:BB83"/>
    <mergeCell ref="BB85:BB90"/>
    <mergeCell ref="BB103:BB108"/>
    <mergeCell ref="BB111:BB116"/>
    <mergeCell ref="BB119:BB124"/>
    <mergeCell ref="BB126:BB132"/>
    <mergeCell ref="BB134:BB139"/>
    <mergeCell ref="BB152:BB157"/>
    <mergeCell ref="BB160:BB165"/>
    <mergeCell ref="BB168:BB173"/>
    <mergeCell ref="BB175:BB181"/>
    <mergeCell ref="BB183:BB188"/>
    <mergeCell ref="BB201:BB206"/>
    <mergeCell ref="BB209:BB214"/>
    <mergeCell ref="BB217:BB222"/>
    <mergeCell ref="BB224:BB230"/>
    <mergeCell ref="BB232:BB237"/>
    <mergeCell ref="BB251:BB258"/>
    <mergeCell ref="BB261:BB266"/>
    <mergeCell ref="BB269:BB274"/>
    <mergeCell ref="BB276:BB282"/>
    <mergeCell ref="BB284:BB289"/>
    <mergeCell ref="BB302:BB308"/>
    <mergeCell ref="BB310:BB316"/>
    <mergeCell ref="BB318:BB324"/>
    <mergeCell ref="BB326:BB332"/>
    <mergeCell ref="BB334:BB340"/>
    <mergeCell ref="BB355:BB361"/>
    <mergeCell ref="BB364:BB370"/>
    <mergeCell ref="BB372:BB378"/>
    <mergeCell ref="BB380:BB386"/>
    <mergeCell ref="BB388:BB394"/>
    <mergeCell ref="S342:T348"/>
    <mergeCell ref="BA342:BB348"/>
    <mergeCell ref="B396:C402"/>
    <mergeCell ref="AJ396:AK402"/>
    <mergeCell ref="S396:T402"/>
    <mergeCell ref="BA396:BB402"/>
    <mergeCell ref="B239:C244"/>
    <mergeCell ref="AJ239:AK244"/>
    <mergeCell ref="S43:T48"/>
    <mergeCell ref="BA43:BB48"/>
    <mergeCell ref="B291:C296"/>
    <mergeCell ref="AJ291:AK296"/>
    <mergeCell ref="B342:C348"/>
    <mergeCell ref="AJ342:AK348"/>
    <mergeCell ref="B92:C97"/>
    <mergeCell ref="AJ92:AK97"/>
    <mergeCell ref="B190:C195"/>
    <mergeCell ref="AJ190:AK195"/>
    <mergeCell ref="B43:C48"/>
    <mergeCell ref="AJ43:AK48"/>
    <mergeCell ref="S291:T296"/>
    <mergeCell ref="BA291:BB296"/>
    <mergeCell ref="B141:C146"/>
    <mergeCell ref="AJ141:AK146"/>
    <mergeCell ref="S92:T97"/>
    <mergeCell ref="BA92:BB97"/>
    <mergeCell ref="S190:T195"/>
    <mergeCell ref="BA190:BB195"/>
    <mergeCell ref="S141:T146"/>
    <mergeCell ref="BA141:BB146"/>
    <mergeCell ref="S239:T244"/>
    <mergeCell ref="BA239:BB244"/>
  </mergeCells>
  <printOptions horizontalCentered="1" verticalCentered="1"/>
  <pageMargins left="0.118110236220472" right="0.118110236220472" top="0.196850393700787" bottom="0.393700787401575" header="0.31496062992126" footer="0.31496062992126"/>
  <pageSetup paperSize="9" scale="7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"/>
  <sheetViews>
    <sheetView zoomScale="85" zoomScaleNormal="85" workbookViewId="0">
      <selection activeCell="B2" sqref="B2"/>
    </sheetView>
  </sheetViews>
  <sheetFormatPr defaultColWidth="9.14285714285714" defaultRowHeight="18.75"/>
  <cols>
    <col min="1" max="1" width="9.14285714285714" style="3"/>
    <col min="2" max="7" width="9.14285714285714" style="4"/>
    <col min="8" max="10" width="9.14285714285714" style="35"/>
    <col min="11" max="11" width="9.14285714285714" style="4"/>
    <col min="12" max="16384" width="9.14285714285714" style="3"/>
  </cols>
  <sheetData/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"/>
  <sheetViews>
    <sheetView topLeftCell="B1" workbookViewId="0">
      <selection activeCell="B2" sqref="B2"/>
    </sheetView>
  </sheetViews>
  <sheetFormatPr defaultColWidth="9.14285714285714" defaultRowHeight="18.75"/>
  <cols>
    <col min="1" max="1" width="9.14285714285714" style="3"/>
    <col min="2" max="6" width="9.14285714285714" style="4"/>
    <col min="7" max="9" width="9.14285714285714" style="5"/>
    <col min="10" max="11" width="9.14285714285714" style="4"/>
    <col min="12" max="16384" width="9.14285714285714" style="3"/>
  </cols>
  <sheetData/>
  <pageMargins left="0.708661417322835" right="0.708661417322835" top="0.748031496062992" bottom="0.748031496062992" header="0.31496062992126" footer="0.31496062992126"/>
  <pageSetup paperSize="9" scale="67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"/>
  <sheetViews>
    <sheetView zoomScale="85" zoomScaleNormal="85" workbookViewId="0">
      <selection activeCell="B2" sqref="B2"/>
    </sheetView>
  </sheetViews>
  <sheetFormatPr defaultColWidth="9.14285714285714" defaultRowHeight="18.75"/>
  <cols>
    <col min="1" max="1" width="9.14285714285714" style="3"/>
    <col min="2" max="5" width="9.14285714285714" style="4"/>
    <col min="6" max="8" width="9.14285714285714" style="5"/>
    <col min="9" max="10" width="9.14285714285714" style="4"/>
    <col min="11" max="16384" width="9.14285714285714" style="3"/>
  </cols>
  <sheetData/>
  <pageMargins left="0.708661417322835" right="0.708661417322835" top="0.748031496062992" bottom="0.748031496062992" header="0.31496062992126" footer="0.31496062992126"/>
  <pageSetup paperSize="9" scale="63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"/>
  <sheetViews>
    <sheetView zoomScale="85" zoomScaleNormal="85" topLeftCell="A21" workbookViewId="0">
      <selection activeCell="B2" sqref="B2"/>
    </sheetView>
  </sheetViews>
  <sheetFormatPr defaultColWidth="9.14285714285714" defaultRowHeight="18.75"/>
  <cols>
    <col min="1" max="1" width="9.14285714285714" style="3"/>
    <col min="2" max="5" width="9.14285714285714" style="4"/>
    <col min="6" max="8" width="9.14285714285714" style="5"/>
    <col min="9" max="10" width="9.14285714285714" style="4"/>
    <col min="11" max="16384" width="9.14285714285714" style="3"/>
  </cols>
  <sheetData/>
  <pageMargins left="0.708661417322835" right="0.708661417322835" top="0.748031496062992" bottom="0.748031496062992" header="0.31496062992126" footer="0.31496062992126"/>
  <pageSetup paperSize="9" scale="96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"/>
  <sheetViews>
    <sheetView workbookViewId="0">
      <selection activeCell="B2" sqref="B2"/>
    </sheetView>
  </sheetViews>
  <sheetFormatPr defaultColWidth="9.14285714285714" defaultRowHeight="18.75"/>
  <cols>
    <col min="1" max="1" width="9.14285714285714" style="3"/>
    <col min="2" max="6" width="9.14285714285714" style="4"/>
    <col min="7" max="8" width="9.14285714285714" style="5"/>
    <col min="9" max="10" width="9.14285714285714" style="4"/>
    <col min="11" max="16384" width="9.14285714285714" style="3"/>
  </cols>
  <sheetData/>
  <pageMargins left="0.511811023622047" right="0.708661417322835" top="3.11023622047244" bottom="0.354330708661417" header="0.31496062992126" footer="0.31496062992126"/>
  <pageSetup paperSize="9" scale="7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99"/>
  <sheetViews>
    <sheetView topLeftCell="A70" workbookViewId="0">
      <selection activeCell="I95" sqref="I95"/>
    </sheetView>
  </sheetViews>
  <sheetFormatPr defaultColWidth="9" defaultRowHeight="15"/>
  <cols>
    <col min="2" max="2" width="5" style="190" customWidth="1"/>
    <col min="3" max="3" width="21.2857142857143" style="408" customWidth="1"/>
    <col min="4" max="4" width="21.2857142857143" style="186" customWidth="1"/>
    <col min="5" max="5" width="21.2857142857143" style="190" customWidth="1"/>
    <col min="6" max="6" width="14" style="409" customWidth="1"/>
    <col min="7" max="7" width="23.2857142857143" style="409" customWidth="1"/>
    <col min="8" max="8" width="23.5714285714286" style="410" customWidth="1"/>
    <col min="9" max="9" width="13.4285714285714" customWidth="1"/>
    <col min="10" max="10" width="10.7142857142857" customWidth="1"/>
    <col min="11" max="11" width="14.5714285714286" customWidth="1"/>
    <col min="12" max="12" width="12.1428571428571" customWidth="1"/>
    <col min="13" max="13" width="12" customWidth="1"/>
  </cols>
  <sheetData>
    <row r="2" ht="28.5" spans="4:4">
      <c r="D2" s="411" t="s">
        <v>64</v>
      </c>
    </row>
    <row r="3" ht="15.75" spans="2:8">
      <c r="B3" s="412" t="s">
        <v>2</v>
      </c>
      <c r="C3" s="413" t="s">
        <v>5</v>
      </c>
      <c r="D3" s="414" t="s">
        <v>62</v>
      </c>
      <c r="E3" s="415"/>
      <c r="F3" s="416" t="s">
        <v>7</v>
      </c>
      <c r="G3" s="417" t="s">
        <v>65</v>
      </c>
      <c r="H3" s="416" t="s">
        <v>63</v>
      </c>
    </row>
    <row r="4" spans="2:8">
      <c r="B4" s="199">
        <v>1</v>
      </c>
      <c r="C4" s="418" t="s">
        <v>66</v>
      </c>
      <c r="D4" s="419" t="s">
        <v>67</v>
      </c>
      <c r="E4" s="420" t="s">
        <v>15</v>
      </c>
      <c r="F4" s="196">
        <v>481.391935357933</v>
      </c>
      <c r="G4" s="196" t="s">
        <v>68</v>
      </c>
      <c r="H4" s="421">
        <v>19478</v>
      </c>
    </row>
    <row r="5" spans="2:8">
      <c r="B5" s="199">
        <v>2</v>
      </c>
      <c r="C5" s="418" t="s">
        <v>69</v>
      </c>
      <c r="D5" s="422" t="s">
        <v>70</v>
      </c>
      <c r="E5" s="420" t="s">
        <v>15</v>
      </c>
      <c r="F5" s="196">
        <v>403.34060329342</v>
      </c>
      <c r="G5" s="196" t="s">
        <v>71</v>
      </c>
      <c r="H5" s="421">
        <v>6998</v>
      </c>
    </row>
    <row r="6" spans="2:8">
      <c r="B6" s="199">
        <v>3</v>
      </c>
      <c r="C6" s="418" t="s">
        <v>72</v>
      </c>
      <c r="D6" s="423" t="s">
        <v>73</v>
      </c>
      <c r="E6" s="420" t="s">
        <v>15</v>
      </c>
      <c r="F6" s="196">
        <v>369.728</v>
      </c>
      <c r="G6" s="196" t="s">
        <v>74</v>
      </c>
      <c r="H6" s="421">
        <v>8676</v>
      </c>
    </row>
    <row r="7" spans="2:8">
      <c r="B7" s="199">
        <v>4</v>
      </c>
      <c r="C7" s="418" t="s">
        <v>75</v>
      </c>
      <c r="D7" s="422" t="s">
        <v>76</v>
      </c>
      <c r="E7" s="420" t="s">
        <v>15</v>
      </c>
      <c r="F7" s="196">
        <v>475.08139699596</v>
      </c>
      <c r="G7" s="196" t="s">
        <v>77</v>
      </c>
      <c r="H7" s="421">
        <v>10983</v>
      </c>
    </row>
    <row r="8" spans="2:8">
      <c r="B8" s="199">
        <v>5</v>
      </c>
      <c r="C8" s="418" t="s">
        <v>78</v>
      </c>
      <c r="D8" s="424" t="s">
        <v>79</v>
      </c>
      <c r="E8" s="420" t="s">
        <v>15</v>
      </c>
      <c r="F8" s="196">
        <v>608.708535877333</v>
      </c>
      <c r="G8" s="196" t="s">
        <v>80</v>
      </c>
      <c r="H8" s="421">
        <v>19427</v>
      </c>
    </row>
    <row r="9" spans="2:8">
      <c r="B9" s="199">
        <v>6</v>
      </c>
      <c r="C9" s="418" t="s">
        <v>81</v>
      </c>
      <c r="D9" s="422" t="s">
        <v>82</v>
      </c>
      <c r="E9" s="420" t="s">
        <v>15</v>
      </c>
      <c r="F9" s="196">
        <v>461.51340080136</v>
      </c>
      <c r="G9" s="196" t="s">
        <v>83</v>
      </c>
      <c r="H9" s="421">
        <v>11283</v>
      </c>
    </row>
    <row r="10" spans="2:8">
      <c r="B10" s="199">
        <v>7</v>
      </c>
      <c r="C10" s="418" t="s">
        <v>84</v>
      </c>
      <c r="D10" s="422" t="s">
        <v>85</v>
      </c>
      <c r="E10" s="420" t="s">
        <v>15</v>
      </c>
      <c r="F10" s="196">
        <v>203.35039988446</v>
      </c>
      <c r="G10" s="196" t="s">
        <v>86</v>
      </c>
      <c r="H10" s="421">
        <v>9357</v>
      </c>
    </row>
    <row r="11" spans="2:8">
      <c r="B11" s="199">
        <v>8</v>
      </c>
      <c r="C11" s="418" t="s">
        <v>87</v>
      </c>
      <c r="D11" s="425" t="s">
        <v>88</v>
      </c>
      <c r="E11" s="420" t="s">
        <v>15</v>
      </c>
      <c r="F11" s="196">
        <v>432.16199702034</v>
      </c>
      <c r="G11" s="196" t="s">
        <v>89</v>
      </c>
      <c r="H11" s="421">
        <v>6385</v>
      </c>
    </row>
    <row r="12" spans="2:8">
      <c r="B12" s="199">
        <v>9</v>
      </c>
      <c r="C12" s="418" t="s">
        <v>90</v>
      </c>
      <c r="D12" s="425" t="s">
        <v>91</v>
      </c>
      <c r="E12" s="420" t="s">
        <v>15</v>
      </c>
      <c r="F12" s="196">
        <v>489.90019450708</v>
      </c>
      <c r="G12" s="196" t="s">
        <v>92</v>
      </c>
      <c r="H12" s="421">
        <v>8400</v>
      </c>
    </row>
    <row r="13" spans="2:8">
      <c r="B13" s="199">
        <v>10</v>
      </c>
      <c r="C13" s="418" t="s">
        <v>93</v>
      </c>
      <c r="D13" s="422" t="s">
        <v>94</v>
      </c>
      <c r="E13" s="420" t="s">
        <v>15</v>
      </c>
      <c r="F13" s="196">
        <v>527.85880626566</v>
      </c>
      <c r="G13" s="196" t="s">
        <v>95</v>
      </c>
      <c r="H13" s="421">
        <v>9474</v>
      </c>
    </row>
    <row r="14" spans="2:8">
      <c r="B14" s="199">
        <v>11</v>
      </c>
      <c r="C14" s="418" t="s">
        <v>96</v>
      </c>
      <c r="D14" s="424" t="s">
        <v>97</v>
      </c>
      <c r="E14" s="420" t="s">
        <v>15</v>
      </c>
      <c r="F14" s="196">
        <v>796.8762105629</v>
      </c>
      <c r="G14" s="196" t="s">
        <v>98</v>
      </c>
      <c r="H14" s="421">
        <v>1449</v>
      </c>
    </row>
    <row r="15" spans="2:8">
      <c r="B15" s="199">
        <v>12</v>
      </c>
      <c r="C15" s="418" t="s">
        <v>99</v>
      </c>
      <c r="D15" s="422" t="s">
        <v>100</v>
      </c>
      <c r="E15" s="420" t="s">
        <v>15</v>
      </c>
      <c r="F15" s="196">
        <v>588.5332</v>
      </c>
      <c r="G15" s="196" t="s">
        <v>92</v>
      </c>
      <c r="H15" s="421">
        <v>10775</v>
      </c>
    </row>
    <row r="16" spans="2:8">
      <c r="B16" s="199">
        <v>13</v>
      </c>
      <c r="C16" s="418" t="s">
        <v>101</v>
      </c>
      <c r="D16" s="424" t="s">
        <v>102</v>
      </c>
      <c r="E16" s="420" t="s">
        <v>15</v>
      </c>
      <c r="F16" s="196">
        <v>171.61400409054</v>
      </c>
      <c r="G16" s="196" t="s">
        <v>103</v>
      </c>
      <c r="H16" s="421">
        <v>9403</v>
      </c>
    </row>
    <row r="17" spans="2:8">
      <c r="B17" s="199">
        <v>14</v>
      </c>
      <c r="C17" s="418" t="s">
        <v>104</v>
      </c>
      <c r="D17" s="425" t="s">
        <v>105</v>
      </c>
      <c r="E17" s="420" t="s">
        <v>15</v>
      </c>
      <c r="F17" s="196">
        <v>525.43140282702</v>
      </c>
      <c r="G17" s="196" t="s">
        <v>106</v>
      </c>
      <c r="H17" s="421">
        <v>13799</v>
      </c>
    </row>
    <row r="18" spans="2:8">
      <c r="B18" s="199">
        <v>15</v>
      </c>
      <c r="C18" s="418" t="s">
        <v>107</v>
      </c>
      <c r="D18" s="425" t="s">
        <v>108</v>
      </c>
      <c r="E18" s="420" t="s">
        <v>15</v>
      </c>
      <c r="F18" s="196">
        <v>1786.55580301464</v>
      </c>
      <c r="G18" s="196" t="s">
        <v>71</v>
      </c>
      <c r="H18" s="421">
        <v>1541</v>
      </c>
    </row>
    <row r="19" spans="2:8">
      <c r="B19" s="199">
        <v>16</v>
      </c>
      <c r="C19" s="418" t="s">
        <v>109</v>
      </c>
      <c r="D19" s="425" t="s">
        <v>110</v>
      </c>
      <c r="E19" s="420" t="s">
        <v>15</v>
      </c>
      <c r="F19" s="196">
        <v>871.937158371975</v>
      </c>
      <c r="G19" s="196" t="s">
        <v>111</v>
      </c>
      <c r="H19" s="421" t="s">
        <v>112</v>
      </c>
    </row>
    <row r="20" spans="2:8">
      <c r="B20" s="199">
        <v>17</v>
      </c>
      <c r="C20" s="418" t="s">
        <v>113</v>
      </c>
      <c r="D20" s="424" t="s">
        <v>114</v>
      </c>
      <c r="E20" s="420" t="s">
        <v>15</v>
      </c>
      <c r="F20" s="196">
        <v>698.925135210593</v>
      </c>
      <c r="G20" s="196" t="s">
        <v>115</v>
      </c>
      <c r="H20" s="421">
        <v>8794</v>
      </c>
    </row>
    <row r="21" spans="2:8">
      <c r="B21" s="199">
        <v>18</v>
      </c>
      <c r="C21" s="418" t="s">
        <v>116</v>
      </c>
      <c r="D21" s="424" t="s">
        <v>117</v>
      </c>
      <c r="E21" s="420" t="s">
        <v>15</v>
      </c>
      <c r="F21" s="196">
        <v>997.763866411207</v>
      </c>
      <c r="G21" s="196" t="s">
        <v>68</v>
      </c>
      <c r="H21" s="421">
        <v>11396</v>
      </c>
    </row>
    <row r="22" spans="2:8">
      <c r="B22" s="199">
        <v>19</v>
      </c>
      <c r="C22" s="418" t="s">
        <v>118</v>
      </c>
      <c r="D22" s="424" t="s">
        <v>119</v>
      </c>
      <c r="E22" s="420" t="s">
        <v>15</v>
      </c>
      <c r="F22" s="196">
        <v>149.895781273658</v>
      </c>
      <c r="G22" s="196" t="s">
        <v>80</v>
      </c>
      <c r="H22" s="421">
        <v>19434</v>
      </c>
    </row>
    <row r="23" spans="2:8">
      <c r="B23" s="199">
        <v>20</v>
      </c>
      <c r="C23" s="418" t="s">
        <v>120</v>
      </c>
      <c r="D23" s="425" t="s">
        <v>121</v>
      </c>
      <c r="E23" s="420" t="s">
        <v>15</v>
      </c>
      <c r="F23" s="196">
        <v>667.65160080348</v>
      </c>
      <c r="G23" s="196" t="s">
        <v>122</v>
      </c>
      <c r="H23" s="421">
        <v>11868</v>
      </c>
    </row>
    <row r="24" spans="2:8">
      <c r="B24" s="199">
        <v>21</v>
      </c>
      <c r="C24" s="418" t="s">
        <v>123</v>
      </c>
      <c r="D24" s="423" t="s">
        <v>124</v>
      </c>
      <c r="E24" s="420" t="s">
        <v>15</v>
      </c>
      <c r="F24" s="196">
        <v>2033.35559851176</v>
      </c>
      <c r="G24" s="196" t="s">
        <v>68</v>
      </c>
      <c r="H24" s="421">
        <v>19872</v>
      </c>
    </row>
    <row r="25" spans="2:8">
      <c r="B25" s="199">
        <v>22</v>
      </c>
      <c r="C25" s="418" t="s">
        <v>125</v>
      </c>
      <c r="D25" s="423" t="s">
        <v>126</v>
      </c>
      <c r="E25" s="420" t="s">
        <v>15</v>
      </c>
      <c r="F25" s="196">
        <v>369.728</v>
      </c>
      <c r="G25" s="196" t="s">
        <v>127</v>
      </c>
      <c r="H25" s="421">
        <v>11520</v>
      </c>
    </row>
    <row r="26" spans="2:8">
      <c r="B26" s="199">
        <v>23</v>
      </c>
      <c r="C26" s="418" t="s">
        <v>128</v>
      </c>
      <c r="D26" s="423" t="s">
        <v>129</v>
      </c>
      <c r="E26" s="420" t="s">
        <v>15</v>
      </c>
      <c r="F26" s="196">
        <v>1237.51890946295</v>
      </c>
      <c r="G26" s="196" t="s">
        <v>130</v>
      </c>
      <c r="H26" s="421">
        <v>13921</v>
      </c>
    </row>
    <row r="27" spans="2:8">
      <c r="B27" s="199">
        <v>24</v>
      </c>
      <c r="C27" s="418" t="s">
        <v>131</v>
      </c>
      <c r="D27" s="425" t="s">
        <v>132</v>
      </c>
      <c r="E27" s="420" t="s">
        <v>15</v>
      </c>
      <c r="F27" s="196">
        <v>430.67800626566</v>
      </c>
      <c r="G27" s="196" t="s">
        <v>133</v>
      </c>
      <c r="H27" s="421">
        <v>5579</v>
      </c>
    </row>
    <row r="28" spans="2:8">
      <c r="B28" s="199">
        <v>25</v>
      </c>
      <c r="C28" s="418" t="s">
        <v>134</v>
      </c>
      <c r="D28" s="422" t="s">
        <v>135</v>
      </c>
      <c r="E28" s="420" t="s">
        <v>15</v>
      </c>
      <c r="F28" s="196">
        <v>582.01419401524</v>
      </c>
      <c r="G28" s="196" t="s">
        <v>136</v>
      </c>
      <c r="H28" s="421">
        <v>16821</v>
      </c>
    </row>
    <row r="29" spans="2:8">
      <c r="B29" s="199">
        <v>26</v>
      </c>
      <c r="C29" s="418" t="s">
        <v>137</v>
      </c>
      <c r="D29" s="423" t="s">
        <v>138</v>
      </c>
      <c r="E29" s="420" t="s">
        <v>15</v>
      </c>
      <c r="F29" s="196">
        <v>905.53679529678</v>
      </c>
      <c r="G29" s="196" t="s">
        <v>139</v>
      </c>
      <c r="H29" s="421" t="s">
        <v>140</v>
      </c>
    </row>
    <row r="30" spans="2:8">
      <c r="B30" s="199">
        <v>27</v>
      </c>
      <c r="C30" s="418" t="s">
        <v>141</v>
      </c>
      <c r="D30" s="423" t="s">
        <v>142</v>
      </c>
      <c r="E30" s="420" t="s">
        <v>15</v>
      </c>
      <c r="F30" s="196">
        <v>303.0751999788</v>
      </c>
      <c r="G30" s="196" t="s">
        <v>143</v>
      </c>
      <c r="H30" s="421">
        <v>9865</v>
      </c>
    </row>
    <row r="31" spans="2:8">
      <c r="B31" s="199">
        <v>28</v>
      </c>
      <c r="C31" s="418" t="s">
        <v>144</v>
      </c>
      <c r="D31" s="423" t="s">
        <v>145</v>
      </c>
      <c r="E31" s="420" t="s">
        <v>15</v>
      </c>
      <c r="F31" s="196">
        <v>558.8956028461</v>
      </c>
      <c r="G31" s="196" t="s">
        <v>98</v>
      </c>
      <c r="H31" s="421">
        <v>559</v>
      </c>
    </row>
    <row r="32" spans="2:8">
      <c r="B32" s="199">
        <v>29</v>
      </c>
      <c r="C32" s="418" t="s">
        <v>146</v>
      </c>
      <c r="D32" s="425" t="s">
        <v>147</v>
      </c>
      <c r="E32" s="420" t="s">
        <v>15</v>
      </c>
      <c r="F32" s="196">
        <v>905.561548557053</v>
      </c>
      <c r="G32" s="196" t="s">
        <v>148</v>
      </c>
      <c r="H32" s="421">
        <v>14461</v>
      </c>
    </row>
    <row r="33" spans="2:8">
      <c r="B33" s="199">
        <v>30</v>
      </c>
      <c r="C33" s="418" t="s">
        <v>149</v>
      </c>
      <c r="D33" s="425" t="s">
        <v>121</v>
      </c>
      <c r="E33" s="420" t="s">
        <v>15</v>
      </c>
      <c r="F33" s="196">
        <v>382.52222857124</v>
      </c>
      <c r="G33" s="196" t="s">
        <v>150</v>
      </c>
      <c r="H33" s="421">
        <v>12325</v>
      </c>
    </row>
    <row r="34" spans="2:8">
      <c r="B34" s="199">
        <v>31</v>
      </c>
      <c r="C34" s="418" t="s">
        <v>151</v>
      </c>
      <c r="D34" s="423" t="s">
        <v>152</v>
      </c>
      <c r="E34" s="420" t="s">
        <v>15</v>
      </c>
      <c r="F34" s="196">
        <v>879.7576</v>
      </c>
      <c r="G34" s="196" t="s">
        <v>153</v>
      </c>
      <c r="H34" s="421">
        <v>9371</v>
      </c>
    </row>
    <row r="35" spans="2:8">
      <c r="B35" s="199">
        <v>32</v>
      </c>
      <c r="C35" s="418" t="s">
        <v>154</v>
      </c>
      <c r="D35" s="423" t="s">
        <v>155</v>
      </c>
      <c r="E35" s="420" t="s">
        <v>15</v>
      </c>
      <c r="F35" s="196">
        <v>732.8416016006</v>
      </c>
      <c r="G35" s="196" t="s">
        <v>156</v>
      </c>
      <c r="H35" s="421" t="s">
        <v>157</v>
      </c>
    </row>
    <row r="36" spans="2:8">
      <c r="B36" s="199">
        <v>33</v>
      </c>
      <c r="C36" s="418" t="s">
        <v>158</v>
      </c>
      <c r="D36" s="425" t="s">
        <v>159</v>
      </c>
      <c r="E36" s="420" t="s">
        <v>15</v>
      </c>
      <c r="F36" s="196">
        <v>2126.83699982722</v>
      </c>
      <c r="G36" s="196" t="s">
        <v>160</v>
      </c>
      <c r="H36" s="421">
        <v>14504</v>
      </c>
    </row>
    <row r="37" spans="2:8">
      <c r="B37" s="199">
        <v>34</v>
      </c>
      <c r="C37" s="418" t="s">
        <v>161</v>
      </c>
      <c r="D37" s="425" t="s">
        <v>162</v>
      </c>
      <c r="E37" s="420" t="s">
        <v>15</v>
      </c>
      <c r="F37" s="196">
        <v>383.871935333553</v>
      </c>
      <c r="G37" s="196" t="s">
        <v>163</v>
      </c>
      <c r="H37" s="421">
        <v>14167</v>
      </c>
    </row>
    <row r="38" spans="2:8">
      <c r="B38" s="199">
        <v>35</v>
      </c>
      <c r="C38" s="418" t="s">
        <v>164</v>
      </c>
      <c r="D38" s="424" t="s">
        <v>165</v>
      </c>
      <c r="E38" s="420" t="s">
        <v>15</v>
      </c>
      <c r="F38" s="196">
        <v>924.561442850205</v>
      </c>
      <c r="G38" s="196" t="s">
        <v>103</v>
      </c>
      <c r="H38" s="421">
        <v>11233</v>
      </c>
    </row>
    <row r="39" spans="2:8">
      <c r="B39" s="199">
        <v>36</v>
      </c>
      <c r="C39" s="418" t="s">
        <v>166</v>
      </c>
      <c r="D39" s="424" t="s">
        <v>167</v>
      </c>
      <c r="E39" s="420" t="s">
        <v>15</v>
      </c>
      <c r="F39" s="196">
        <v>502.644698581258</v>
      </c>
      <c r="G39" s="196" t="s">
        <v>168</v>
      </c>
      <c r="H39" s="421" t="s">
        <v>169</v>
      </c>
    </row>
    <row r="40" spans="2:8">
      <c r="B40" s="199">
        <v>37</v>
      </c>
      <c r="C40" s="418" t="s">
        <v>170</v>
      </c>
      <c r="D40" s="424" t="s">
        <v>171</v>
      </c>
      <c r="E40" s="420" t="s">
        <v>15</v>
      </c>
      <c r="F40" s="196">
        <v>696.3988016006</v>
      </c>
      <c r="G40" s="196" t="s">
        <v>172</v>
      </c>
      <c r="H40" s="421" t="s">
        <v>173</v>
      </c>
    </row>
    <row r="41" spans="2:8">
      <c r="B41" s="199">
        <v>38</v>
      </c>
      <c r="C41" s="418" t="s">
        <v>174</v>
      </c>
      <c r="D41" s="423" t="s">
        <v>162</v>
      </c>
      <c r="E41" s="420" t="s">
        <v>15</v>
      </c>
      <c r="F41" s="196">
        <v>189.82479999682</v>
      </c>
      <c r="G41" s="196" t="s">
        <v>163</v>
      </c>
      <c r="H41" s="421">
        <v>14165</v>
      </c>
    </row>
    <row r="42" spans="2:8">
      <c r="B42" s="199">
        <v>39</v>
      </c>
      <c r="C42" s="418" t="s">
        <v>175</v>
      </c>
      <c r="D42" s="422" t="s">
        <v>176</v>
      </c>
      <c r="E42" s="420" t="s">
        <v>15</v>
      </c>
      <c r="F42" s="196">
        <v>314.418145218842</v>
      </c>
      <c r="G42" s="196" t="s">
        <v>177</v>
      </c>
      <c r="H42" s="421">
        <v>10113</v>
      </c>
    </row>
    <row r="43" spans="2:8">
      <c r="B43" s="199">
        <v>40</v>
      </c>
      <c r="C43" s="418" t="s">
        <v>178</v>
      </c>
      <c r="D43" s="424" t="s">
        <v>179</v>
      </c>
      <c r="E43" s="420" t="s">
        <v>15</v>
      </c>
      <c r="F43" s="196">
        <v>576.57639960356</v>
      </c>
      <c r="G43" s="196" t="s">
        <v>172</v>
      </c>
      <c r="H43" s="421">
        <v>16954</v>
      </c>
    </row>
    <row r="44" spans="2:8">
      <c r="B44" s="199">
        <v>41</v>
      </c>
      <c r="C44" s="418" t="s">
        <v>180</v>
      </c>
      <c r="D44" s="424" t="s">
        <v>181</v>
      </c>
      <c r="E44" s="420" t="s">
        <v>15</v>
      </c>
      <c r="F44" s="196">
        <v>573.93702857124</v>
      </c>
      <c r="G44" s="196" t="s">
        <v>172</v>
      </c>
      <c r="H44" s="421">
        <v>18069</v>
      </c>
    </row>
    <row r="45" spans="2:8">
      <c r="B45" s="199">
        <v>42</v>
      </c>
      <c r="C45" s="418" t="s">
        <v>180</v>
      </c>
      <c r="D45" s="426" t="s">
        <v>181</v>
      </c>
      <c r="E45" s="420" t="s">
        <v>15</v>
      </c>
      <c r="F45" s="196">
        <v>1374.17344621926</v>
      </c>
      <c r="G45" s="196" t="s">
        <v>172</v>
      </c>
      <c r="H45" s="421">
        <v>18069</v>
      </c>
    </row>
    <row r="46" spans="2:8">
      <c r="B46" s="199">
        <v>43</v>
      </c>
      <c r="C46" s="418" t="s">
        <v>182</v>
      </c>
      <c r="D46" s="424" t="s">
        <v>183</v>
      </c>
      <c r="E46" s="420" t="s">
        <v>15</v>
      </c>
      <c r="F46" s="196">
        <v>184.70500329342</v>
      </c>
      <c r="G46" s="196" t="s">
        <v>184</v>
      </c>
      <c r="H46" s="421">
        <v>13103</v>
      </c>
    </row>
    <row r="47" spans="2:8">
      <c r="B47" s="199">
        <v>44</v>
      </c>
      <c r="C47" s="418" t="s">
        <v>185</v>
      </c>
      <c r="D47" s="422" t="s">
        <v>186</v>
      </c>
      <c r="E47" s="420" t="s">
        <v>15</v>
      </c>
      <c r="F47" s="196">
        <v>660.1044016006</v>
      </c>
      <c r="G47" s="196" t="s">
        <v>187</v>
      </c>
      <c r="H47" s="421">
        <v>10929</v>
      </c>
    </row>
    <row r="48" spans="2:8">
      <c r="B48" s="199">
        <v>45</v>
      </c>
      <c r="C48" s="418" t="s">
        <v>188</v>
      </c>
      <c r="D48" s="423" t="s">
        <v>189</v>
      </c>
      <c r="E48" s="420" t="s">
        <v>15</v>
      </c>
      <c r="F48" s="196">
        <v>1252.85638066096</v>
      </c>
      <c r="G48" s="196" t="s">
        <v>103</v>
      </c>
      <c r="H48" s="421">
        <v>9754</v>
      </c>
    </row>
    <row r="49" spans="2:8">
      <c r="B49" s="199">
        <v>46</v>
      </c>
      <c r="C49" s="418" t="s">
        <v>190</v>
      </c>
      <c r="D49" s="422" t="s">
        <v>191</v>
      </c>
      <c r="E49" s="420" t="s">
        <v>15</v>
      </c>
      <c r="F49" s="196">
        <v>368.4136016006</v>
      </c>
      <c r="G49" s="196" t="s">
        <v>80</v>
      </c>
      <c r="H49" s="421">
        <v>11229</v>
      </c>
    </row>
    <row r="50" spans="2:8">
      <c r="B50" s="199">
        <v>47</v>
      </c>
      <c r="C50" s="418" t="s">
        <v>192</v>
      </c>
      <c r="D50" s="424" t="s">
        <v>193</v>
      </c>
      <c r="E50" s="420" t="s">
        <v>15</v>
      </c>
      <c r="F50" s="196">
        <v>432.01359702034</v>
      </c>
      <c r="G50" s="196" t="s">
        <v>194</v>
      </c>
      <c r="H50" s="421">
        <v>17657</v>
      </c>
    </row>
    <row r="51" spans="2:8">
      <c r="B51" s="199">
        <v>48</v>
      </c>
      <c r="C51" s="418" t="s">
        <v>195</v>
      </c>
      <c r="D51" s="423" t="s">
        <v>196</v>
      </c>
      <c r="E51" s="420" t="s">
        <v>15</v>
      </c>
      <c r="F51" s="196">
        <v>621.99740329342</v>
      </c>
      <c r="G51" s="196" t="s">
        <v>197</v>
      </c>
      <c r="H51" s="421" t="s">
        <v>198</v>
      </c>
    </row>
    <row r="52" spans="2:8">
      <c r="B52" s="199">
        <v>49</v>
      </c>
      <c r="C52" s="418" t="s">
        <v>199</v>
      </c>
      <c r="D52" s="422" t="s">
        <v>200</v>
      </c>
      <c r="E52" s="420" t="s">
        <v>15</v>
      </c>
      <c r="F52" s="196">
        <v>143.14238582992</v>
      </c>
      <c r="G52" s="196" t="s">
        <v>187</v>
      </c>
      <c r="H52" s="421">
        <v>15597</v>
      </c>
    </row>
    <row r="53" spans="2:8">
      <c r="B53" s="199">
        <v>50</v>
      </c>
      <c r="C53" s="418" t="s">
        <v>201</v>
      </c>
      <c r="D53" s="424" t="s">
        <v>202</v>
      </c>
      <c r="E53" s="420" t="s">
        <v>15</v>
      </c>
      <c r="F53" s="196">
        <v>687.569016657899</v>
      </c>
      <c r="G53" s="196" t="s">
        <v>203</v>
      </c>
      <c r="H53" s="421">
        <v>13521</v>
      </c>
    </row>
    <row r="54" spans="2:8">
      <c r="B54" s="199">
        <v>51</v>
      </c>
      <c r="C54" s="418" t="s">
        <v>204</v>
      </c>
      <c r="D54" s="424" t="s">
        <v>205</v>
      </c>
      <c r="E54" s="420" t="s">
        <v>15</v>
      </c>
      <c r="F54" s="196">
        <v>509.6903999894</v>
      </c>
      <c r="G54" s="196" t="s">
        <v>206</v>
      </c>
      <c r="H54" s="421">
        <v>12012</v>
      </c>
    </row>
    <row r="55" spans="2:8">
      <c r="B55" s="199">
        <v>52</v>
      </c>
      <c r="C55" s="418" t="s">
        <v>207</v>
      </c>
      <c r="D55" s="424" t="s">
        <v>205</v>
      </c>
      <c r="E55" s="420" t="s">
        <v>15</v>
      </c>
      <c r="F55" s="196">
        <v>347.42560200552</v>
      </c>
      <c r="G55" s="196" t="s">
        <v>208</v>
      </c>
      <c r="H55" s="421">
        <v>14655</v>
      </c>
    </row>
    <row r="56" spans="2:8">
      <c r="B56" s="199">
        <v>53</v>
      </c>
      <c r="C56" s="418" t="s">
        <v>209</v>
      </c>
      <c r="D56" s="422" t="s">
        <v>210</v>
      </c>
      <c r="E56" s="420" t="s">
        <v>15</v>
      </c>
      <c r="F56" s="196">
        <v>514.1848016006</v>
      </c>
      <c r="G56" s="196" t="s">
        <v>211</v>
      </c>
      <c r="H56" s="421">
        <v>14219</v>
      </c>
    </row>
    <row r="57" spans="2:8">
      <c r="B57" s="199">
        <v>54</v>
      </c>
      <c r="C57" s="418" t="s">
        <v>212</v>
      </c>
      <c r="D57" s="422" t="s">
        <v>213</v>
      </c>
      <c r="E57" s="420" t="s">
        <v>15</v>
      </c>
      <c r="F57" s="196">
        <v>629.08879978694</v>
      </c>
      <c r="G57" s="196" t="s">
        <v>214</v>
      </c>
      <c r="H57" s="421" t="s">
        <v>215</v>
      </c>
    </row>
    <row r="58" spans="2:8">
      <c r="B58" s="199">
        <v>55</v>
      </c>
      <c r="C58" s="418" t="s">
        <v>216</v>
      </c>
      <c r="D58" s="422" t="s">
        <v>217</v>
      </c>
      <c r="E58" s="420" t="s">
        <v>15</v>
      </c>
      <c r="F58" s="196">
        <v>404.20979999682</v>
      </c>
      <c r="G58" s="196" t="s">
        <v>218</v>
      </c>
      <c r="H58" s="421">
        <v>8091</v>
      </c>
    </row>
    <row r="59" spans="2:8">
      <c r="B59" s="199">
        <v>56</v>
      </c>
      <c r="C59" s="418" t="s">
        <v>219</v>
      </c>
      <c r="D59" s="422" t="s">
        <v>220</v>
      </c>
      <c r="E59" s="420" t="s">
        <v>15</v>
      </c>
      <c r="F59" s="196">
        <v>663.37977039844</v>
      </c>
      <c r="G59" s="196" t="s">
        <v>160</v>
      </c>
      <c r="H59" s="421">
        <v>10216</v>
      </c>
    </row>
    <row r="60" spans="2:8">
      <c r="B60" s="199">
        <v>57</v>
      </c>
      <c r="C60" s="418" t="s">
        <v>221</v>
      </c>
      <c r="D60" s="422" t="s">
        <v>222</v>
      </c>
      <c r="E60" s="420" t="s">
        <v>15</v>
      </c>
      <c r="F60" s="196">
        <v>830.01604489826</v>
      </c>
      <c r="G60" s="196" t="s">
        <v>223</v>
      </c>
      <c r="H60" s="421" t="s">
        <v>224</v>
      </c>
    </row>
    <row r="61" spans="2:8">
      <c r="B61" s="199">
        <v>58</v>
      </c>
      <c r="C61" s="418" t="s">
        <v>225</v>
      </c>
      <c r="D61" s="422" t="s">
        <v>226</v>
      </c>
      <c r="E61" s="420" t="s">
        <v>15</v>
      </c>
      <c r="F61" s="196">
        <v>587.0704016006</v>
      </c>
      <c r="G61" s="196" t="s">
        <v>227</v>
      </c>
      <c r="H61" s="421">
        <v>9196</v>
      </c>
    </row>
    <row r="62" spans="2:8">
      <c r="B62" s="199">
        <v>59</v>
      </c>
      <c r="C62" s="418" t="s">
        <v>228</v>
      </c>
      <c r="D62" s="424" t="s">
        <v>229</v>
      </c>
      <c r="E62" s="420" t="s">
        <v>15</v>
      </c>
      <c r="F62" s="196">
        <v>1417.07159702034</v>
      </c>
      <c r="G62" s="196" t="s">
        <v>230</v>
      </c>
      <c r="H62" s="421" t="s">
        <v>231</v>
      </c>
    </row>
    <row r="63" spans="2:8">
      <c r="B63" s="199">
        <v>60</v>
      </c>
      <c r="C63" s="418" t="s">
        <v>232</v>
      </c>
      <c r="D63" s="423" t="s">
        <v>233</v>
      </c>
      <c r="E63" s="420" t="s">
        <v>15</v>
      </c>
      <c r="F63" s="196">
        <v>461.85259715284</v>
      </c>
      <c r="G63" s="196" t="s">
        <v>234</v>
      </c>
      <c r="H63" s="421">
        <v>12725</v>
      </c>
    </row>
    <row r="64" spans="2:8">
      <c r="B64" s="199">
        <v>61</v>
      </c>
      <c r="C64" s="418" t="s">
        <v>235</v>
      </c>
      <c r="D64" s="424" t="s">
        <v>236</v>
      </c>
      <c r="E64" s="420" t="s">
        <v>15</v>
      </c>
      <c r="F64" s="196">
        <v>382.52222857124</v>
      </c>
      <c r="G64" s="196" t="s">
        <v>237</v>
      </c>
      <c r="H64" s="421">
        <v>9287</v>
      </c>
    </row>
    <row r="65" spans="2:8">
      <c r="B65" s="199">
        <v>62</v>
      </c>
      <c r="C65" s="418" t="s">
        <v>238</v>
      </c>
      <c r="D65" s="426" t="s">
        <v>239</v>
      </c>
      <c r="E65" s="420" t="s">
        <v>15</v>
      </c>
      <c r="F65" s="196">
        <v>478.50519871952</v>
      </c>
      <c r="G65" s="196" t="s">
        <v>240</v>
      </c>
      <c r="H65" s="421">
        <v>15876</v>
      </c>
    </row>
    <row r="66" spans="2:8">
      <c r="B66" s="199">
        <v>63</v>
      </c>
      <c r="C66" s="418" t="s">
        <v>241</v>
      </c>
      <c r="D66" s="424" t="s">
        <v>82</v>
      </c>
      <c r="E66" s="420" t="s">
        <v>15</v>
      </c>
      <c r="F66" s="196">
        <v>403.36180329342</v>
      </c>
      <c r="G66" s="196" t="s">
        <v>68</v>
      </c>
      <c r="H66" s="421">
        <v>14536</v>
      </c>
    </row>
    <row r="67" spans="2:8">
      <c r="B67" s="427">
        <v>64</v>
      </c>
      <c r="C67" s="418" t="s">
        <v>242</v>
      </c>
      <c r="D67" s="423" t="s">
        <v>243</v>
      </c>
      <c r="E67" s="420" t="s">
        <v>15</v>
      </c>
      <c r="F67" s="196">
        <v>645.366871915787</v>
      </c>
      <c r="G67" s="196" t="s">
        <v>244</v>
      </c>
      <c r="H67" s="421">
        <v>6209</v>
      </c>
    </row>
    <row r="68" ht="15.75" spans="2:8">
      <c r="B68" s="193"/>
      <c r="C68" s="413"/>
      <c r="D68" s="414" t="s">
        <v>245</v>
      </c>
      <c r="E68" s="193"/>
      <c r="F68" s="428">
        <f>SUM(F4:F67)</f>
        <v>41317.4961223852</v>
      </c>
      <c r="G68" s="416" t="s">
        <v>95</v>
      </c>
      <c r="H68" s="421">
        <v>9438</v>
      </c>
    </row>
    <row r="69" spans="2:8">
      <c r="B69" s="193"/>
      <c r="C69" s="413"/>
      <c r="D69" s="203" t="s">
        <v>246</v>
      </c>
      <c r="E69" s="193"/>
      <c r="F69" s="196"/>
      <c r="G69" s="196"/>
      <c r="H69" s="421"/>
    </row>
    <row r="70" ht="15.75" spans="2:8">
      <c r="B70" s="429" t="s">
        <v>2</v>
      </c>
      <c r="C70" s="413" t="s">
        <v>5</v>
      </c>
      <c r="D70" s="414" t="s">
        <v>62</v>
      </c>
      <c r="E70" s="415"/>
      <c r="F70" s="416" t="s">
        <v>7</v>
      </c>
      <c r="G70" s="416"/>
      <c r="H70" s="421"/>
    </row>
    <row r="71" spans="2:8">
      <c r="B71" s="199">
        <v>1</v>
      </c>
      <c r="C71" s="413" t="s">
        <v>247</v>
      </c>
      <c r="D71" s="424" t="s">
        <v>248</v>
      </c>
      <c r="E71" s="420" t="s">
        <v>15</v>
      </c>
      <c r="F71" s="196">
        <v>754.893600748</v>
      </c>
      <c r="G71" s="196" t="s">
        <v>153</v>
      </c>
      <c r="H71" s="421">
        <v>9031</v>
      </c>
    </row>
    <row r="72" spans="2:8">
      <c r="B72" s="199">
        <v>2</v>
      </c>
      <c r="C72" s="413" t="s">
        <v>249</v>
      </c>
      <c r="D72" s="424" t="s">
        <v>250</v>
      </c>
      <c r="E72" s="420" t="s">
        <v>15</v>
      </c>
      <c r="F72" s="196">
        <v>924.972003063</v>
      </c>
      <c r="G72" s="196" t="s">
        <v>251</v>
      </c>
      <c r="H72" s="421" t="s">
        <v>252</v>
      </c>
    </row>
    <row r="73" spans="2:8">
      <c r="B73" s="199">
        <v>3</v>
      </c>
      <c r="C73" s="413" t="s">
        <v>253</v>
      </c>
      <c r="D73" s="422" t="s">
        <v>254</v>
      </c>
      <c r="E73" s="420" t="s">
        <v>15</v>
      </c>
      <c r="F73" s="196">
        <v>1191.2976</v>
      </c>
      <c r="G73" s="196" t="s">
        <v>255</v>
      </c>
      <c r="H73" s="421" t="s">
        <v>256</v>
      </c>
    </row>
    <row r="74" spans="2:8">
      <c r="B74" s="199">
        <v>4</v>
      </c>
      <c r="C74" s="413" t="s">
        <v>257</v>
      </c>
      <c r="D74" s="424" t="s">
        <v>258</v>
      </c>
      <c r="E74" s="420" t="s">
        <v>15</v>
      </c>
      <c r="F74" s="196">
        <v>624.71059993</v>
      </c>
      <c r="G74" s="196" t="s">
        <v>259</v>
      </c>
      <c r="H74" s="421">
        <v>17141</v>
      </c>
    </row>
    <row r="75" spans="2:8">
      <c r="B75" s="193"/>
      <c r="C75" s="413"/>
      <c r="D75" s="203"/>
      <c r="E75" s="193"/>
      <c r="F75" s="430">
        <f>SUM(F71:F74)</f>
        <v>3495.873803741</v>
      </c>
      <c r="G75" s="196"/>
      <c r="H75" s="196"/>
    </row>
    <row r="76" spans="2:8">
      <c r="B76" s="193"/>
      <c r="C76" s="413"/>
      <c r="D76" s="203" t="s">
        <v>260</v>
      </c>
      <c r="E76" s="193"/>
      <c r="F76" s="196"/>
      <c r="G76" s="196"/>
      <c r="H76" s="196"/>
    </row>
    <row r="77" ht="18.75" spans="2:8">
      <c r="B77" s="429" t="s">
        <v>2</v>
      </c>
      <c r="C77" s="413" t="s">
        <v>5</v>
      </c>
      <c r="D77" s="431" t="s">
        <v>62</v>
      </c>
      <c r="E77" s="201"/>
      <c r="F77" s="204" t="s">
        <v>7</v>
      </c>
      <c r="G77" s="204"/>
      <c r="H77" s="196"/>
    </row>
    <row r="78" spans="2:8">
      <c r="B78" s="193">
        <v>1</v>
      </c>
      <c r="C78" s="413" t="s">
        <v>261</v>
      </c>
      <c r="D78" s="413" t="s">
        <v>262</v>
      </c>
      <c r="E78" s="420" t="s">
        <v>15</v>
      </c>
      <c r="F78" s="196">
        <v>5472.2582</v>
      </c>
      <c r="G78" s="196" t="s">
        <v>263</v>
      </c>
      <c r="H78" s="196" t="s">
        <v>264</v>
      </c>
    </row>
    <row r="79" spans="2:8">
      <c r="B79" s="193">
        <v>2</v>
      </c>
      <c r="C79" s="413" t="s">
        <v>265</v>
      </c>
      <c r="D79" s="413" t="s">
        <v>266</v>
      </c>
      <c r="E79" s="420" t="s">
        <v>15</v>
      </c>
      <c r="F79" s="196">
        <v>5090.62999917</v>
      </c>
      <c r="G79" s="196" t="s">
        <v>133</v>
      </c>
      <c r="H79" s="196">
        <v>6306</v>
      </c>
    </row>
    <row r="80" spans="2:8">
      <c r="B80" s="193"/>
      <c r="C80" s="413"/>
      <c r="D80" s="203"/>
      <c r="E80" s="420"/>
      <c r="F80" s="196"/>
      <c r="G80" s="196" t="s">
        <v>115</v>
      </c>
      <c r="H80" s="196">
        <v>8791</v>
      </c>
    </row>
    <row r="81" ht="15.75" spans="2:8">
      <c r="B81" s="193"/>
      <c r="C81" s="413"/>
      <c r="D81" s="414" t="s">
        <v>245</v>
      </c>
      <c r="E81" s="193"/>
      <c r="F81" s="430">
        <f>SUM(F78:F80)</f>
        <v>10562.88819917</v>
      </c>
      <c r="G81" s="196"/>
      <c r="H81" s="196"/>
    </row>
    <row r="82" spans="2:8">
      <c r="B82" s="193"/>
      <c r="C82" s="413"/>
      <c r="D82" s="203"/>
      <c r="E82" s="193"/>
      <c r="F82" s="196"/>
      <c r="G82" s="196"/>
      <c r="H82" s="196"/>
    </row>
    <row r="83" spans="2:8">
      <c r="B83" s="193"/>
      <c r="C83" s="413"/>
      <c r="D83" s="203" t="s">
        <v>267</v>
      </c>
      <c r="E83" s="193"/>
      <c r="F83" s="196"/>
      <c r="G83" s="196"/>
      <c r="H83" s="421"/>
    </row>
    <row r="84" ht="18.75" spans="2:8">
      <c r="B84" s="429" t="s">
        <v>2</v>
      </c>
      <c r="C84" s="413" t="s">
        <v>5</v>
      </c>
      <c r="D84" s="431" t="s">
        <v>62</v>
      </c>
      <c r="E84" s="201"/>
      <c r="F84" s="204" t="s">
        <v>7</v>
      </c>
      <c r="G84" s="204"/>
      <c r="H84" s="421"/>
    </row>
    <row r="85" spans="2:9">
      <c r="B85" s="193">
        <v>1</v>
      </c>
      <c r="C85" s="413" t="s">
        <v>268</v>
      </c>
      <c r="D85" s="203" t="s">
        <v>269</v>
      </c>
      <c r="E85" s="420" t="s">
        <v>15</v>
      </c>
      <c r="F85" s="196">
        <v>43690.673581341</v>
      </c>
      <c r="G85" s="196" t="s">
        <v>270</v>
      </c>
      <c r="H85" s="421">
        <v>6886</v>
      </c>
      <c r="I85" s="72">
        <f>F85-H85</f>
        <v>36804.673581341</v>
      </c>
    </row>
    <row r="86" spans="2:9">
      <c r="B86" s="193">
        <v>2</v>
      </c>
      <c r="C86" s="413" t="s">
        <v>271</v>
      </c>
      <c r="D86" s="203" t="s">
        <v>272</v>
      </c>
      <c r="E86" s="420" t="s">
        <v>15</v>
      </c>
      <c r="F86" s="196">
        <v>25955.9944233722</v>
      </c>
      <c r="G86" s="196" t="s">
        <v>273</v>
      </c>
      <c r="H86" s="421">
        <v>7130</v>
      </c>
      <c r="I86" s="72">
        <f t="shared" ref="I86:I88" si="0">F86-H86</f>
        <v>18825.9944233722</v>
      </c>
    </row>
    <row r="87" spans="2:9">
      <c r="B87" s="193">
        <v>3</v>
      </c>
      <c r="C87" s="413" t="s">
        <v>274</v>
      </c>
      <c r="D87" s="203" t="s">
        <v>275</v>
      </c>
      <c r="E87" s="420" t="s">
        <v>15</v>
      </c>
      <c r="F87" s="196">
        <v>16118.9883274696</v>
      </c>
      <c r="G87" s="196" t="s">
        <v>163</v>
      </c>
      <c r="H87" s="421">
        <v>7008</v>
      </c>
      <c r="I87" s="72">
        <f t="shared" si="0"/>
        <v>9110.9883274696</v>
      </c>
    </row>
    <row r="88" spans="2:9">
      <c r="B88" s="193">
        <v>4</v>
      </c>
      <c r="C88" s="413" t="s">
        <v>276</v>
      </c>
      <c r="D88" s="203" t="s">
        <v>277</v>
      </c>
      <c r="E88" s="420" t="s">
        <v>15</v>
      </c>
      <c r="F88" s="196">
        <v>21863.7514057302</v>
      </c>
      <c r="G88" s="196" t="s">
        <v>273</v>
      </c>
      <c r="H88" s="421">
        <v>7134</v>
      </c>
      <c r="I88" s="72">
        <f t="shared" si="0"/>
        <v>14729.7514057302</v>
      </c>
    </row>
    <row r="89" ht="15.75" spans="2:8">
      <c r="B89" s="193"/>
      <c r="C89" s="413"/>
      <c r="D89" s="414" t="s">
        <v>245</v>
      </c>
      <c r="E89" s="193"/>
      <c r="F89" s="196">
        <f>SUM(F85:F88)</f>
        <v>107629.407737913</v>
      </c>
      <c r="G89" s="196"/>
      <c r="H89" s="432">
        <f>SUM(H85:H88)</f>
        <v>28158</v>
      </c>
    </row>
    <row r="90" spans="2:8">
      <c r="B90" s="193"/>
      <c r="C90" s="413"/>
      <c r="D90" s="203"/>
      <c r="E90" s="193"/>
      <c r="F90" s="196"/>
      <c r="G90" s="196"/>
      <c r="H90" s="196"/>
    </row>
    <row r="91" spans="2:8">
      <c r="B91" s="193"/>
      <c r="C91" s="413"/>
      <c r="D91" s="203"/>
      <c r="E91" s="193"/>
      <c r="F91" s="196"/>
      <c r="G91" s="196"/>
      <c r="H91" s="421"/>
    </row>
    <row r="92" spans="2:8">
      <c r="B92" s="193"/>
      <c r="C92" s="413"/>
      <c r="D92" s="203" t="s">
        <v>278</v>
      </c>
      <c r="E92" s="193"/>
      <c r="F92" s="196"/>
      <c r="G92" s="196"/>
      <c r="H92" s="421"/>
    </row>
    <row r="93" ht="15.75" spans="2:8">
      <c r="B93" s="429" t="s">
        <v>2</v>
      </c>
      <c r="C93" s="413" t="s">
        <v>5</v>
      </c>
      <c r="D93" s="414" t="s">
        <v>62</v>
      </c>
      <c r="E93" s="415"/>
      <c r="F93" s="416" t="s">
        <v>7</v>
      </c>
      <c r="G93" s="416"/>
      <c r="H93" s="421"/>
    </row>
    <row r="94" spans="2:9">
      <c r="B94" s="193">
        <v>2</v>
      </c>
      <c r="C94" s="413" t="s">
        <v>279</v>
      </c>
      <c r="D94" s="203" t="s">
        <v>280</v>
      </c>
      <c r="E94" s="420" t="s">
        <v>15</v>
      </c>
      <c r="F94" s="196">
        <v>39371.620399938</v>
      </c>
      <c r="G94" s="196" t="s">
        <v>273</v>
      </c>
      <c r="H94" s="421">
        <v>7123</v>
      </c>
      <c r="I94" s="72">
        <f t="shared" ref="I94:I95" si="1">F94-H94</f>
        <v>32248.620399938</v>
      </c>
    </row>
    <row r="95" spans="2:9">
      <c r="B95" s="193">
        <v>4</v>
      </c>
      <c r="C95" s="413" t="s">
        <v>281</v>
      </c>
      <c r="D95" s="203" t="s">
        <v>282</v>
      </c>
      <c r="E95" s="420" t="s">
        <v>15</v>
      </c>
      <c r="F95" s="196">
        <v>36187.2576631242</v>
      </c>
      <c r="G95" s="196" t="s">
        <v>273</v>
      </c>
      <c r="H95" s="421">
        <v>7124</v>
      </c>
      <c r="I95" s="72">
        <f t="shared" si="1"/>
        <v>29063.2576631242</v>
      </c>
    </row>
    <row r="96" spans="2:8">
      <c r="B96" s="193"/>
      <c r="C96" s="413"/>
      <c r="D96" s="424"/>
      <c r="E96" s="420"/>
      <c r="F96" s="196"/>
      <c r="G96" s="196"/>
      <c r="H96" s="432">
        <f>SUM(H94:H95)</f>
        <v>14247</v>
      </c>
    </row>
    <row r="97" spans="2:8">
      <c r="B97" s="193"/>
      <c r="C97" s="413"/>
      <c r="D97" s="203" t="s">
        <v>245</v>
      </c>
      <c r="E97" s="193"/>
      <c r="F97" s="196">
        <f>SUM(F94:F96)</f>
        <v>75558.8780630622</v>
      </c>
      <c r="G97" s="196"/>
      <c r="H97" s="421"/>
    </row>
    <row r="98" spans="2:8">
      <c r="B98"/>
      <c r="C98"/>
      <c r="D98"/>
      <c r="E98"/>
      <c r="F98" s="410"/>
      <c r="G98" s="410"/>
      <c r="H98" s="409"/>
    </row>
    <row r="99" spans="2:8">
      <c r="B99"/>
      <c r="C99"/>
      <c r="D99"/>
      <c r="E99"/>
      <c r="F99" s="410"/>
      <c r="G99" s="410"/>
      <c r="H99" s="409"/>
    </row>
  </sheetData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L50"/>
  <sheetViews>
    <sheetView zoomScale="90" zoomScaleNormal="90" workbookViewId="0">
      <selection activeCell="H5" sqref="H5:H31"/>
    </sheetView>
  </sheetViews>
  <sheetFormatPr defaultColWidth="9.14285714285714" defaultRowHeight="18.75"/>
  <cols>
    <col min="1" max="1" width="8.71428571428571" style="3" customWidth="1"/>
    <col min="2" max="2" width="7.71428571428571" style="4" customWidth="1"/>
    <col min="3" max="3" width="24.5714285714286" style="4" customWidth="1"/>
    <col min="4" max="4" width="20.8571428571429" style="4" customWidth="1"/>
    <col min="5" max="5" width="20.5714285714286" style="4" customWidth="1"/>
    <col min="6" max="6" width="9.57142857142857" style="4" hidden="1" customWidth="1"/>
    <col min="7" max="7" width="29.2857142857143" style="5" customWidth="1"/>
    <col min="8" max="8" width="19.7142857142857" style="5" customWidth="1"/>
    <col min="9" max="9" width="10.7142857142857" style="4" hidden="1" customWidth="1"/>
    <col min="10" max="10" width="19.4285714285714" style="4" customWidth="1"/>
    <col min="11" max="11" width="31.1428571428571" style="3" customWidth="1"/>
    <col min="12" max="12" width="13.5714285714286" style="3" customWidth="1"/>
    <col min="13" max="13" width="16.1428571428571" style="3" customWidth="1"/>
    <col min="14" max="14" width="9.14285714285714" style="3"/>
    <col min="15" max="15" width="12.8571428571429" style="3" customWidth="1"/>
    <col min="16" max="16" width="11.5714285714286" style="3" customWidth="1"/>
    <col min="17" max="17" width="13.4285714285714" style="3" customWidth="1"/>
    <col min="18" max="19" width="9.14285714285714" style="3"/>
    <col min="20" max="20" width="12.8571428571429" style="3" customWidth="1"/>
    <col min="21" max="16384" width="9.14285714285714" style="3"/>
  </cols>
  <sheetData>
    <row r="2" ht="21" spans="2:7">
      <c r="B2" s="6"/>
      <c r="C2" s="6"/>
      <c r="D2" s="7" t="s">
        <v>0</v>
      </c>
      <c r="E2" s="8"/>
      <c r="G2" s="444" t="s">
        <v>1037</v>
      </c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s="1" customFormat="1" spans="2:10">
      <c r="B4" s="11" t="s">
        <v>11</v>
      </c>
      <c r="C4" s="12"/>
      <c r="D4" s="12"/>
      <c r="E4" s="12"/>
      <c r="F4" s="12"/>
      <c r="G4" s="12"/>
      <c r="H4" s="12"/>
      <c r="I4" s="12"/>
      <c r="J4" s="36"/>
    </row>
    <row r="5" spans="2:10">
      <c r="B5" s="13">
        <v>1</v>
      </c>
      <c r="C5" s="14" t="s">
        <v>12</v>
      </c>
      <c r="D5" s="15" t="s">
        <v>1038</v>
      </c>
      <c r="E5" s="13" t="s">
        <v>1039</v>
      </c>
      <c r="F5" s="13"/>
      <c r="G5" s="16">
        <v>297</v>
      </c>
      <c r="H5" s="17" t="s">
        <v>9</v>
      </c>
      <c r="I5" s="16"/>
      <c r="J5" s="16"/>
    </row>
    <row r="6" spans="2:10">
      <c r="B6" s="13">
        <v>2</v>
      </c>
      <c r="C6" s="14"/>
      <c r="D6" s="14"/>
      <c r="E6" s="13" t="s">
        <v>1040</v>
      </c>
      <c r="F6" s="13"/>
      <c r="G6" s="16">
        <v>3033</v>
      </c>
      <c r="H6" s="17"/>
      <c r="I6" s="16"/>
      <c r="J6" s="16"/>
    </row>
    <row r="7" spans="2:10">
      <c r="B7" s="13">
        <v>3</v>
      </c>
      <c r="C7" s="14"/>
      <c r="D7" s="14"/>
      <c r="E7" s="13" t="s">
        <v>1041</v>
      </c>
      <c r="F7" s="13"/>
      <c r="G7" s="16">
        <v>35496</v>
      </c>
      <c r="H7" s="17"/>
      <c r="I7" s="16"/>
      <c r="J7" s="16"/>
    </row>
    <row r="8" spans="2:10">
      <c r="B8" s="13">
        <v>4</v>
      </c>
      <c r="C8" s="14"/>
      <c r="D8" s="14"/>
      <c r="E8" s="13" t="s">
        <v>1042</v>
      </c>
      <c r="F8" s="13"/>
      <c r="G8" s="16">
        <v>1306</v>
      </c>
      <c r="H8" s="17"/>
      <c r="I8" s="16"/>
      <c r="J8" s="16"/>
    </row>
    <row r="9" spans="2:10">
      <c r="B9" s="13">
        <v>5</v>
      </c>
      <c r="C9" s="14"/>
      <c r="D9" s="14"/>
      <c r="E9" s="13" t="s">
        <v>1043</v>
      </c>
      <c r="F9" s="13"/>
      <c r="G9" s="16">
        <v>3561</v>
      </c>
      <c r="H9" s="17"/>
      <c r="I9" s="16"/>
      <c r="J9" s="16"/>
    </row>
    <row r="10" spans="2:10">
      <c r="B10" s="13">
        <v>6</v>
      </c>
      <c r="C10" s="14"/>
      <c r="D10" s="14"/>
      <c r="E10" s="13" t="s">
        <v>1044</v>
      </c>
      <c r="F10" s="13"/>
      <c r="G10" s="16">
        <v>15184</v>
      </c>
      <c r="H10" s="17"/>
      <c r="I10" s="16"/>
      <c r="J10" s="16"/>
    </row>
    <row r="11" spans="2:10">
      <c r="B11" s="13">
        <v>7</v>
      </c>
      <c r="C11" s="14"/>
      <c r="D11" s="14"/>
      <c r="E11" s="13" t="s">
        <v>1045</v>
      </c>
      <c r="F11" s="13"/>
      <c r="G11" s="16">
        <v>1750</v>
      </c>
      <c r="H11" s="17"/>
      <c r="I11" s="16"/>
      <c r="J11" s="16"/>
    </row>
    <row r="12" spans="2:10">
      <c r="B12" s="13">
        <v>8</v>
      </c>
      <c r="C12" s="14"/>
      <c r="D12" s="14"/>
      <c r="E12" s="13" t="s">
        <v>1046</v>
      </c>
      <c r="F12" s="13"/>
      <c r="G12" s="16">
        <v>1132</v>
      </c>
      <c r="H12" s="17"/>
      <c r="I12" s="16"/>
      <c r="J12" s="16"/>
    </row>
    <row r="13" spans="2:10">
      <c r="B13" s="13">
        <v>9</v>
      </c>
      <c r="C13" s="14"/>
      <c r="D13" s="14"/>
      <c r="E13" s="13" t="s">
        <v>1047</v>
      </c>
      <c r="F13" s="13"/>
      <c r="G13" s="16">
        <v>756</v>
      </c>
      <c r="H13" s="17"/>
      <c r="I13" s="16"/>
      <c r="J13" s="16"/>
    </row>
    <row r="14" spans="2:10">
      <c r="B14" s="13">
        <v>10</v>
      </c>
      <c r="C14" s="14"/>
      <c r="D14" s="14"/>
      <c r="E14" s="13" t="s">
        <v>1048</v>
      </c>
      <c r="F14" s="13"/>
      <c r="G14" s="16">
        <v>3386</v>
      </c>
      <c r="H14" s="17"/>
      <c r="I14" s="16"/>
      <c r="J14" s="16"/>
    </row>
    <row r="15" spans="2:10">
      <c r="B15" s="13">
        <v>11</v>
      </c>
      <c r="C15" s="14"/>
      <c r="D15" s="14"/>
      <c r="E15" s="13" t="s">
        <v>1049</v>
      </c>
      <c r="F15" s="13"/>
      <c r="G15" s="16">
        <v>1887</v>
      </c>
      <c r="H15" s="17"/>
      <c r="I15" s="16"/>
      <c r="J15" s="16"/>
    </row>
    <row r="16" spans="2:10">
      <c r="B16" s="13">
        <v>12</v>
      </c>
      <c r="C16" s="14"/>
      <c r="D16" s="14"/>
      <c r="E16" s="13" t="s">
        <v>1050</v>
      </c>
      <c r="F16" s="13"/>
      <c r="G16" s="16">
        <v>4476</v>
      </c>
      <c r="H16" s="17"/>
      <c r="I16" s="16"/>
      <c r="J16" s="16"/>
    </row>
    <row r="17" spans="2:10">
      <c r="B17" s="13">
        <v>13</v>
      </c>
      <c r="C17" s="14"/>
      <c r="D17" s="14"/>
      <c r="E17" s="13" t="s">
        <v>1051</v>
      </c>
      <c r="F17" s="13"/>
      <c r="G17" s="16">
        <v>1954</v>
      </c>
      <c r="H17" s="17"/>
      <c r="I17" s="16"/>
      <c r="J17" s="16"/>
    </row>
    <row r="18" spans="2:10">
      <c r="B18" s="13">
        <v>14</v>
      </c>
      <c r="C18" s="14"/>
      <c r="D18" s="14"/>
      <c r="E18" s="13" t="s">
        <v>1052</v>
      </c>
      <c r="F18" s="13"/>
      <c r="G18" s="16">
        <v>225</v>
      </c>
      <c r="H18" s="17"/>
      <c r="I18" s="16"/>
      <c r="J18" s="16"/>
    </row>
    <row r="19" spans="2:10">
      <c r="B19" s="13">
        <v>15</v>
      </c>
      <c r="C19" s="14"/>
      <c r="D19" s="14"/>
      <c r="E19" s="13" t="s">
        <v>1053</v>
      </c>
      <c r="F19" s="13"/>
      <c r="G19" s="16">
        <v>2378</v>
      </c>
      <c r="H19" s="17"/>
      <c r="I19" s="16"/>
      <c r="J19" s="16"/>
    </row>
    <row r="20" spans="2:10">
      <c r="B20" s="13">
        <v>16</v>
      </c>
      <c r="C20" s="14"/>
      <c r="D20" s="14"/>
      <c r="E20" s="13" t="s">
        <v>1054</v>
      </c>
      <c r="F20" s="13"/>
      <c r="G20" s="16">
        <v>1520</v>
      </c>
      <c r="H20" s="17"/>
      <c r="I20" s="16"/>
      <c r="J20" s="16"/>
    </row>
    <row r="21" spans="2:10">
      <c r="B21" s="13">
        <v>17</v>
      </c>
      <c r="C21" s="14"/>
      <c r="D21" s="14"/>
      <c r="E21" s="13" t="s">
        <v>1055</v>
      </c>
      <c r="F21" s="13"/>
      <c r="G21" s="16">
        <v>1647</v>
      </c>
      <c r="H21" s="17"/>
      <c r="I21" s="16"/>
      <c r="J21" s="16"/>
    </row>
    <row r="22" spans="2:10">
      <c r="B22" s="13">
        <v>18</v>
      </c>
      <c r="C22" s="14"/>
      <c r="D22" s="14"/>
      <c r="E22" s="13" t="s">
        <v>1056</v>
      </c>
      <c r="F22" s="13"/>
      <c r="G22" s="16">
        <v>1324</v>
      </c>
      <c r="H22" s="17"/>
      <c r="I22" s="16"/>
      <c r="J22" s="16"/>
    </row>
    <row r="23" spans="2:10">
      <c r="B23" s="13">
        <v>19</v>
      </c>
      <c r="C23" s="14"/>
      <c r="D23" s="14"/>
      <c r="E23" s="13" t="s">
        <v>1057</v>
      </c>
      <c r="F23" s="13"/>
      <c r="G23" s="16">
        <v>12133</v>
      </c>
      <c r="H23" s="17"/>
      <c r="I23" s="16"/>
      <c r="J23" s="16"/>
    </row>
    <row r="24" spans="2:10">
      <c r="B24" s="13">
        <v>20</v>
      </c>
      <c r="C24" s="14"/>
      <c r="D24" s="14"/>
      <c r="E24" s="13" t="s">
        <v>1058</v>
      </c>
      <c r="F24" s="13"/>
      <c r="G24" s="16">
        <v>3354</v>
      </c>
      <c r="H24" s="17"/>
      <c r="I24" s="16"/>
      <c r="J24" s="16"/>
    </row>
    <row r="25" spans="2:10">
      <c r="B25" s="13">
        <v>21</v>
      </c>
      <c r="C25" s="14"/>
      <c r="D25" s="14"/>
      <c r="E25" s="13" t="s">
        <v>1059</v>
      </c>
      <c r="F25" s="13"/>
      <c r="G25" s="16">
        <v>3157</v>
      </c>
      <c r="H25" s="17"/>
      <c r="I25" s="16"/>
      <c r="J25" s="16"/>
    </row>
    <row r="26" spans="2:10">
      <c r="B26" s="13">
        <v>22</v>
      </c>
      <c r="C26" s="14"/>
      <c r="D26" s="14"/>
      <c r="E26" s="13" t="s">
        <v>1060</v>
      </c>
      <c r="F26" s="13"/>
      <c r="G26" s="16">
        <v>1822</v>
      </c>
      <c r="H26" s="17"/>
      <c r="I26" s="16"/>
      <c r="J26" s="16"/>
    </row>
    <row r="27" spans="2:10">
      <c r="B27" s="13">
        <v>23</v>
      </c>
      <c r="C27" s="14"/>
      <c r="D27" s="14"/>
      <c r="E27" s="13" t="s">
        <v>1061</v>
      </c>
      <c r="F27" s="13"/>
      <c r="G27" s="16">
        <v>402</v>
      </c>
      <c r="H27" s="17"/>
      <c r="I27" s="16"/>
      <c r="J27" s="16"/>
    </row>
    <row r="28" spans="2:10">
      <c r="B28" s="13">
        <v>24</v>
      </c>
      <c r="C28" s="14"/>
      <c r="D28" s="14"/>
      <c r="E28" s="13" t="s">
        <v>1062</v>
      </c>
      <c r="F28" s="13"/>
      <c r="G28" s="16">
        <v>740</v>
      </c>
      <c r="H28" s="17"/>
      <c r="I28" s="16"/>
      <c r="J28" s="16"/>
    </row>
    <row r="29" spans="2:10">
      <c r="B29" s="13">
        <v>25</v>
      </c>
      <c r="C29" s="14"/>
      <c r="D29" s="14"/>
      <c r="E29" s="13" t="s">
        <v>1063</v>
      </c>
      <c r="F29" s="13"/>
      <c r="G29" s="16">
        <v>155</v>
      </c>
      <c r="H29" s="17"/>
      <c r="I29" s="16"/>
      <c r="J29" s="16"/>
    </row>
    <row r="30" spans="2:10">
      <c r="B30" s="13">
        <v>26</v>
      </c>
      <c r="C30" s="14"/>
      <c r="D30" s="14"/>
      <c r="E30" s="13" t="s">
        <v>1064</v>
      </c>
      <c r="F30" s="13"/>
      <c r="G30" s="16">
        <v>189</v>
      </c>
      <c r="H30" s="17"/>
      <c r="I30" s="16"/>
      <c r="J30" s="16"/>
    </row>
    <row r="31" spans="2:10">
      <c r="B31" s="13">
        <v>27</v>
      </c>
      <c r="C31" s="18"/>
      <c r="D31" s="18"/>
      <c r="E31" s="13">
        <v>9958649229</v>
      </c>
      <c r="F31" s="13"/>
      <c r="G31" s="16">
        <v>1243</v>
      </c>
      <c r="H31" s="19"/>
      <c r="I31" s="16"/>
      <c r="J31" s="16"/>
    </row>
    <row r="32" ht="21" spans="2:10">
      <c r="B32" s="20">
        <v>27</v>
      </c>
      <c r="C32" s="21" t="s">
        <v>21</v>
      </c>
      <c r="D32" s="13"/>
      <c r="E32" s="13"/>
      <c r="F32" s="13"/>
      <c r="G32" s="22">
        <f>SUM(G5:G31)</f>
        <v>104507</v>
      </c>
      <c r="H32" s="16"/>
      <c r="I32" s="16"/>
      <c r="J32" s="16"/>
    </row>
    <row r="33" ht="26.25" spans="2:10">
      <c r="B33" s="23" t="s">
        <v>55</v>
      </c>
      <c r="C33" s="23"/>
      <c r="D33" s="23"/>
      <c r="E33" s="23"/>
      <c r="F33" s="23"/>
      <c r="G33" s="23"/>
      <c r="H33" s="23"/>
      <c r="I33" s="23"/>
      <c r="J33" s="16"/>
    </row>
    <row r="34" ht="21" spans="2:12">
      <c r="B34" s="24">
        <v>1</v>
      </c>
      <c r="C34" s="25" t="s">
        <v>12</v>
      </c>
      <c r="D34" s="25" t="s">
        <v>1038</v>
      </c>
      <c r="E34" s="13" t="s">
        <v>1065</v>
      </c>
      <c r="F34" s="13"/>
      <c r="G34" s="16">
        <v>1515.11816666667</v>
      </c>
      <c r="H34" s="26" t="s">
        <v>9</v>
      </c>
      <c r="I34" s="16"/>
      <c r="J34" s="37"/>
      <c r="K34" s="38"/>
      <c r="L34" s="39"/>
    </row>
    <row r="35" ht="21" spans="2:12">
      <c r="B35" s="27">
        <v>2</v>
      </c>
      <c r="C35" s="28"/>
      <c r="D35" s="28"/>
      <c r="E35" s="13" t="s">
        <v>1066</v>
      </c>
      <c r="F35" s="13"/>
      <c r="G35" s="16">
        <v>3684.29083333333</v>
      </c>
      <c r="H35" s="17"/>
      <c r="I35" s="16"/>
      <c r="J35" s="37"/>
      <c r="K35" s="38"/>
      <c r="L35" s="39"/>
    </row>
    <row r="36" ht="21" spans="2:12">
      <c r="B36" s="24">
        <v>3</v>
      </c>
      <c r="C36" s="28"/>
      <c r="D36" s="28"/>
      <c r="E36" s="13" t="s">
        <v>1067</v>
      </c>
      <c r="F36" s="13"/>
      <c r="G36" s="16">
        <v>4290.7305</v>
      </c>
      <c r="H36" s="17"/>
      <c r="I36" s="16"/>
      <c r="J36" s="37"/>
      <c r="K36" s="38"/>
      <c r="L36" s="39"/>
    </row>
    <row r="37" ht="21" spans="2:12">
      <c r="B37" s="24">
        <v>4</v>
      </c>
      <c r="C37" s="28"/>
      <c r="D37" s="28"/>
      <c r="E37" s="13" t="s">
        <v>1068</v>
      </c>
      <c r="F37" s="13"/>
      <c r="G37" s="16">
        <v>493.77</v>
      </c>
      <c r="H37" s="17"/>
      <c r="I37" s="16"/>
      <c r="J37" s="37"/>
      <c r="K37" s="38"/>
      <c r="L37" s="39"/>
    </row>
    <row r="38" ht="21" spans="2:12">
      <c r="B38" s="27">
        <v>5</v>
      </c>
      <c r="C38" s="29"/>
      <c r="D38" s="29"/>
      <c r="E38" s="13" t="s">
        <v>1069</v>
      </c>
      <c r="F38" s="13"/>
      <c r="G38" s="16">
        <v>1721.64773333333</v>
      </c>
      <c r="H38" s="19"/>
      <c r="I38" s="16"/>
      <c r="J38" s="37"/>
      <c r="K38" s="38"/>
      <c r="L38" s="39"/>
    </row>
    <row r="39" ht="21" spans="2:10">
      <c r="B39" s="20"/>
      <c r="C39" s="21" t="s">
        <v>21</v>
      </c>
      <c r="D39" s="13"/>
      <c r="E39" s="13"/>
      <c r="F39" s="13"/>
      <c r="G39" s="22">
        <f>SUM(G34:G38)</f>
        <v>11705.5572333333</v>
      </c>
      <c r="H39" s="16"/>
      <c r="I39" s="16"/>
      <c r="J39" s="16"/>
    </row>
    <row r="40" s="2" customFormat="1" ht="20.25" customHeight="1" spans="2:10">
      <c r="B40" s="30">
        <f>B38+B32</f>
        <v>32</v>
      </c>
      <c r="C40" s="30" t="s">
        <v>54</v>
      </c>
      <c r="D40" s="31"/>
      <c r="E40" s="31"/>
      <c r="F40" s="31"/>
      <c r="G40" s="32">
        <f>G39+G32</f>
        <v>116212.557233333</v>
      </c>
      <c r="H40" s="33"/>
      <c r="I40" s="40"/>
      <c r="J40" s="40"/>
    </row>
    <row r="43" hidden="1" spans="2:5">
      <c r="B43" s="13"/>
      <c r="C43" s="16"/>
      <c r="D43" s="13"/>
      <c r="E43" s="16"/>
    </row>
    <row r="44" hidden="1" spans="2:5">
      <c r="B44" s="13"/>
      <c r="C44" s="16"/>
      <c r="D44" s="13"/>
      <c r="E44" s="16"/>
    </row>
    <row r="45" hidden="1" spans="2:5">
      <c r="B45" s="13"/>
      <c r="C45" s="34"/>
      <c r="D45" s="13"/>
      <c r="E45" s="16"/>
    </row>
    <row r="46" hidden="1" spans="2:5">
      <c r="B46" s="13"/>
      <c r="C46" s="16"/>
      <c r="D46" s="13"/>
      <c r="E46" s="16"/>
    </row>
    <row r="47" hidden="1" spans="2:10">
      <c r="B47" s="13"/>
      <c r="C47" s="16"/>
      <c r="D47" s="13"/>
      <c r="E47" s="16"/>
      <c r="H47" s="4"/>
      <c r="I47" s="3"/>
      <c r="J47" s="3"/>
    </row>
    <row r="48" hidden="1" spans="2:10">
      <c r="B48" s="13"/>
      <c r="C48" s="16"/>
      <c r="D48" s="13"/>
      <c r="E48" s="16"/>
      <c r="H48" s="4"/>
      <c r="I48" s="3"/>
      <c r="J48" s="3"/>
    </row>
    <row r="49" hidden="1" spans="2:10">
      <c r="B49" s="21"/>
      <c r="C49" s="21"/>
      <c r="D49" s="21"/>
      <c r="E49" s="22"/>
      <c r="H49" s="4"/>
      <c r="I49" s="3"/>
      <c r="J49" s="3"/>
    </row>
    <row r="50" spans="2:2">
      <c r="B50" s="35"/>
    </row>
  </sheetData>
  <autoFilter ref="B3:T40">
    <extLst/>
  </autoFilter>
  <mergeCells count="9">
    <mergeCell ref="B4:J4"/>
    <mergeCell ref="B33:I33"/>
    <mergeCell ref="B49:C49"/>
    <mergeCell ref="C5:C31"/>
    <mergeCell ref="C34:C38"/>
    <mergeCell ref="D5:D31"/>
    <mergeCell ref="D34:D38"/>
    <mergeCell ref="H5:H31"/>
    <mergeCell ref="H34:H38"/>
  </mergeCells>
  <printOptions horizontalCentered="1"/>
  <pageMargins left="0.118110236220472" right="0.118110236220472" top="0.354330708661417" bottom="0.354330708661417" header="0.31496062992126" footer="0.31496062992126"/>
  <pageSetup paperSize="9" scale="70" fitToHeight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16"/>
  <sheetViews>
    <sheetView zoomScale="90" zoomScaleNormal="90" workbookViewId="0">
      <selection activeCell="B2" sqref="B2"/>
    </sheetView>
  </sheetViews>
  <sheetFormatPr defaultColWidth="9.14285714285714" defaultRowHeight="18.75"/>
  <cols>
    <col min="1" max="1" width="8.71428571428571" style="3" customWidth="1"/>
    <col min="2" max="2" width="7.71428571428571" style="4" customWidth="1"/>
    <col min="3" max="3" width="20.2857142857143" style="4" customWidth="1"/>
    <col min="4" max="4" width="12.1428571428571" style="4" customWidth="1"/>
    <col min="5" max="6" width="20.5714285714286" style="4" customWidth="1"/>
    <col min="7" max="7" width="14.7142857142857" style="4" customWidth="1"/>
    <col min="8" max="9" width="17" style="35" customWidth="1"/>
    <col min="10" max="10" width="20.2857142857143" style="35" customWidth="1"/>
    <col min="11" max="11" width="22.7142857142857" style="4" customWidth="1"/>
    <col min="12" max="12" width="31.1428571428571" style="3" customWidth="1"/>
    <col min="13" max="13" width="13.5714285714286" style="3" customWidth="1"/>
    <col min="14" max="14" width="16.1428571428571" style="3" customWidth="1"/>
    <col min="15" max="15" width="9.14285714285714" style="3"/>
    <col min="16" max="16" width="12.8571428571429" style="3" customWidth="1"/>
    <col min="17" max="17" width="11.5714285714286" style="3" customWidth="1"/>
    <col min="18" max="18" width="13.4285714285714" style="3" customWidth="1"/>
    <col min="19" max="20" width="9.14285714285714" style="3"/>
    <col min="21" max="21" width="12.8571428571429" style="3" customWidth="1"/>
    <col min="22" max="16384" width="9.14285714285714" style="3"/>
  </cols>
  <sheetData>
    <row r="1" ht="26.25" spans="2:13">
      <c r="B1" s="358" t="s">
        <v>283</v>
      </c>
      <c r="C1" s="358"/>
      <c r="D1" s="358"/>
      <c r="E1" s="358"/>
      <c r="F1" s="358"/>
      <c r="G1" s="358"/>
      <c r="H1" s="358"/>
      <c r="I1" s="358"/>
      <c r="J1" s="358"/>
      <c r="K1" s="358"/>
      <c r="L1" s="395"/>
      <c r="M1" s="395"/>
    </row>
    <row r="2" ht="21" spans="2:6">
      <c r="B2" s="6"/>
      <c r="C2" s="6"/>
      <c r="D2" s="6"/>
      <c r="E2" s="7"/>
      <c r="F2" s="8"/>
    </row>
    <row r="3" s="1" customFormat="1" spans="2:11">
      <c r="B3" s="9" t="s">
        <v>2</v>
      </c>
      <c r="C3" s="9" t="s">
        <v>3</v>
      </c>
      <c r="D3" s="9" t="s">
        <v>284</v>
      </c>
      <c r="E3" s="9" t="s">
        <v>4</v>
      </c>
      <c r="F3" s="9" t="s">
        <v>5</v>
      </c>
      <c r="G3" s="9" t="s">
        <v>6</v>
      </c>
      <c r="H3" s="10" t="s">
        <v>7</v>
      </c>
      <c r="I3" s="10"/>
      <c r="J3" s="10"/>
      <c r="K3" s="9" t="s">
        <v>10</v>
      </c>
    </row>
    <row r="4" ht="21" customHeight="1" spans="2:11">
      <c r="B4" s="109"/>
      <c r="C4" s="393"/>
      <c r="D4" s="393"/>
      <c r="E4" s="393"/>
      <c r="F4" s="393"/>
      <c r="G4" s="393"/>
      <c r="H4" s="393"/>
      <c r="I4" s="393"/>
      <c r="J4" s="393"/>
      <c r="K4" s="110"/>
    </row>
    <row r="5" spans="2:11">
      <c r="B5" s="13">
        <v>1</v>
      </c>
      <c r="C5" s="13" t="s">
        <v>285</v>
      </c>
      <c r="D5" s="380" t="s">
        <v>11</v>
      </c>
      <c r="E5" s="13">
        <v>2021</v>
      </c>
      <c r="F5" s="13">
        <v>18594399661</v>
      </c>
      <c r="G5" s="394" t="s">
        <v>286</v>
      </c>
      <c r="H5" s="16">
        <v>2203.374</v>
      </c>
      <c r="I5" s="37"/>
      <c r="J5" s="37"/>
      <c r="K5" s="39"/>
    </row>
    <row r="6" spans="2:11">
      <c r="B6" s="13">
        <v>2</v>
      </c>
      <c r="C6" s="13" t="s">
        <v>285</v>
      </c>
      <c r="D6" s="380" t="s">
        <v>11</v>
      </c>
      <c r="E6" s="13">
        <v>2021</v>
      </c>
      <c r="F6" s="13" t="s">
        <v>287</v>
      </c>
      <c r="G6" s="394" t="s">
        <v>286</v>
      </c>
      <c r="H6" s="16">
        <v>815.03696</v>
      </c>
      <c r="I6" s="37"/>
      <c r="J6" s="37"/>
      <c r="K6" s="39"/>
    </row>
    <row r="7" spans="2:11">
      <c r="B7" s="13">
        <v>3</v>
      </c>
      <c r="C7" s="13" t="s">
        <v>285</v>
      </c>
      <c r="D7" s="380" t="s">
        <v>11</v>
      </c>
      <c r="E7" s="13">
        <v>2021</v>
      </c>
      <c r="F7" s="13" t="s">
        <v>288</v>
      </c>
      <c r="G7" s="394" t="s">
        <v>286</v>
      </c>
      <c r="H7" s="16">
        <v>222.739793333333</v>
      </c>
      <c r="I7" s="13"/>
      <c r="J7" s="37"/>
      <c r="K7" s="39"/>
    </row>
    <row r="8" spans="2:11">
      <c r="B8" s="13">
        <v>4</v>
      </c>
      <c r="C8" s="13" t="s">
        <v>285</v>
      </c>
      <c r="D8" s="380" t="s">
        <v>11</v>
      </c>
      <c r="E8" s="13">
        <v>2021</v>
      </c>
      <c r="F8" s="13" t="s">
        <v>289</v>
      </c>
      <c r="G8" s="394" t="s">
        <v>286</v>
      </c>
      <c r="H8" s="16">
        <v>562.800911111111</v>
      </c>
      <c r="I8" s="13"/>
      <c r="J8" s="37"/>
      <c r="K8" s="39"/>
    </row>
    <row r="9" spans="2:11">
      <c r="B9" s="13">
        <v>5</v>
      </c>
      <c r="C9" s="13" t="s">
        <v>285</v>
      </c>
      <c r="D9" s="380" t="s">
        <v>11</v>
      </c>
      <c r="E9" s="13">
        <v>2021</v>
      </c>
      <c r="F9" s="13" t="s">
        <v>290</v>
      </c>
      <c r="G9" s="394" t="s">
        <v>286</v>
      </c>
      <c r="H9" s="16">
        <v>1348.47872444444</v>
      </c>
      <c r="I9" s="13"/>
      <c r="J9" s="37"/>
      <c r="K9" s="39"/>
    </row>
    <row r="10" spans="2:11">
      <c r="B10" s="13">
        <v>6</v>
      </c>
      <c r="C10" s="13" t="s">
        <v>285</v>
      </c>
      <c r="D10" s="380" t="s">
        <v>11</v>
      </c>
      <c r="E10" s="13">
        <v>2021</v>
      </c>
      <c r="F10" s="13" t="s">
        <v>291</v>
      </c>
      <c r="G10" s="394" t="s">
        <v>286</v>
      </c>
      <c r="H10" s="16">
        <v>4832.28877333333</v>
      </c>
      <c r="I10" s="13"/>
      <c r="J10" s="37"/>
      <c r="K10" s="39"/>
    </row>
    <row r="11" spans="2:11">
      <c r="B11" s="13">
        <v>7</v>
      </c>
      <c r="C11" s="13" t="s">
        <v>285</v>
      </c>
      <c r="D11" s="380" t="s">
        <v>11</v>
      </c>
      <c r="E11" s="13">
        <v>2021</v>
      </c>
      <c r="F11" s="13" t="s">
        <v>292</v>
      </c>
      <c r="G11" s="394" t="s">
        <v>286</v>
      </c>
      <c r="H11" s="16">
        <v>12201.9078311111</v>
      </c>
      <c r="I11" s="13"/>
      <c r="J11" s="37"/>
      <c r="K11" s="39"/>
    </row>
    <row r="12" spans="2:11">
      <c r="B12" s="13">
        <v>8</v>
      </c>
      <c r="C12" s="13" t="s">
        <v>285</v>
      </c>
      <c r="D12" s="380" t="s">
        <v>11</v>
      </c>
      <c r="E12" s="13">
        <v>2021</v>
      </c>
      <c r="F12" s="13" t="s">
        <v>293</v>
      </c>
      <c r="G12" s="394" t="s">
        <v>286</v>
      </c>
      <c r="H12" s="16">
        <v>2027.76333333333</v>
      </c>
      <c r="I12" s="13"/>
      <c r="J12" s="37"/>
      <c r="K12" s="39"/>
    </row>
    <row r="13" spans="2:11">
      <c r="B13" s="13">
        <v>9</v>
      </c>
      <c r="C13" s="13" t="s">
        <v>285</v>
      </c>
      <c r="D13" s="380" t="s">
        <v>11</v>
      </c>
      <c r="E13" s="13">
        <v>2021</v>
      </c>
      <c r="F13" s="13" t="s">
        <v>294</v>
      </c>
      <c r="G13" s="394" t="s">
        <v>286</v>
      </c>
      <c r="H13" s="16">
        <v>727.918</v>
      </c>
      <c r="I13" s="13"/>
      <c r="J13" s="37"/>
      <c r="K13" s="39"/>
    </row>
    <row r="14" spans="2:11">
      <c r="B14" s="13">
        <v>10</v>
      </c>
      <c r="C14" s="13" t="s">
        <v>285</v>
      </c>
      <c r="D14" s="380" t="s">
        <v>11</v>
      </c>
      <c r="E14" s="13">
        <v>2021</v>
      </c>
      <c r="F14" s="13" t="s">
        <v>295</v>
      </c>
      <c r="G14" s="394" t="s">
        <v>286</v>
      </c>
      <c r="H14" s="16">
        <v>1421.7486</v>
      </c>
      <c r="I14" s="13"/>
      <c r="J14" s="37"/>
      <c r="K14" s="39"/>
    </row>
    <row r="15" spans="2:11">
      <c r="B15" s="13">
        <v>11</v>
      </c>
      <c r="C15" s="13" t="s">
        <v>285</v>
      </c>
      <c r="D15" s="380" t="s">
        <v>11</v>
      </c>
      <c r="E15" s="13">
        <v>2021</v>
      </c>
      <c r="F15" s="13" t="s">
        <v>296</v>
      </c>
      <c r="G15" s="394" t="s">
        <v>286</v>
      </c>
      <c r="H15" s="16">
        <v>745.875413333333</v>
      </c>
      <c r="I15" s="13"/>
      <c r="J15" s="37"/>
      <c r="K15" s="39"/>
    </row>
    <row r="16" spans="2:11">
      <c r="B16" s="13">
        <v>12</v>
      </c>
      <c r="C16" s="13" t="s">
        <v>285</v>
      </c>
      <c r="D16" s="380" t="s">
        <v>11</v>
      </c>
      <c r="E16" s="13">
        <v>2021</v>
      </c>
      <c r="F16" s="13" t="s">
        <v>297</v>
      </c>
      <c r="G16" s="394" t="s">
        <v>286</v>
      </c>
      <c r="H16" s="16">
        <v>847.7984</v>
      </c>
      <c r="I16" s="13"/>
      <c r="J16" s="37"/>
      <c r="K16" s="39"/>
    </row>
    <row r="17" spans="2:11">
      <c r="B17" s="13">
        <v>13</v>
      </c>
      <c r="C17" s="13" t="s">
        <v>285</v>
      </c>
      <c r="D17" s="380" t="s">
        <v>11</v>
      </c>
      <c r="E17" s="13">
        <v>2021</v>
      </c>
      <c r="F17" s="13" t="s">
        <v>298</v>
      </c>
      <c r="G17" s="394" t="s">
        <v>286</v>
      </c>
      <c r="H17" s="16">
        <v>251.24756</v>
      </c>
      <c r="I17" s="13"/>
      <c r="J17" s="37"/>
      <c r="K17" s="39"/>
    </row>
    <row r="18" spans="2:11">
      <c r="B18" s="13">
        <v>14</v>
      </c>
      <c r="C18" s="13" t="s">
        <v>285</v>
      </c>
      <c r="D18" s="380" t="s">
        <v>11</v>
      </c>
      <c r="E18" s="13">
        <v>2021</v>
      </c>
      <c r="F18" s="13" t="s">
        <v>299</v>
      </c>
      <c r="G18" s="394" t="s">
        <v>286</v>
      </c>
      <c r="H18" s="16">
        <v>1023.0092</v>
      </c>
      <c r="I18" s="13"/>
      <c r="J18" s="37"/>
      <c r="K18" s="39"/>
    </row>
    <row r="19" spans="2:11">
      <c r="B19" s="13">
        <v>15</v>
      </c>
      <c r="C19" s="13" t="s">
        <v>285</v>
      </c>
      <c r="D19" s="380" t="s">
        <v>11</v>
      </c>
      <c r="E19" s="13">
        <v>2021</v>
      </c>
      <c r="F19" s="13" t="s">
        <v>300</v>
      </c>
      <c r="G19" s="394" t="s">
        <v>286</v>
      </c>
      <c r="H19" s="16">
        <v>885.05625</v>
      </c>
      <c r="I19" s="13"/>
      <c r="J19" s="37"/>
      <c r="K19" s="39"/>
    </row>
    <row r="20" spans="2:11">
      <c r="B20" s="13">
        <v>16</v>
      </c>
      <c r="C20" s="13" t="s">
        <v>285</v>
      </c>
      <c r="D20" s="380" t="s">
        <v>11</v>
      </c>
      <c r="E20" s="13">
        <v>2021</v>
      </c>
      <c r="F20" s="13" t="s">
        <v>301</v>
      </c>
      <c r="G20" s="13"/>
      <c r="H20" s="16">
        <v>160</v>
      </c>
      <c r="I20" s="13"/>
      <c r="J20" s="37"/>
      <c r="K20" s="39"/>
    </row>
    <row r="21" spans="2:11">
      <c r="B21" s="13">
        <v>17</v>
      </c>
      <c r="C21" s="13" t="s">
        <v>285</v>
      </c>
      <c r="D21" s="380" t="s">
        <v>11</v>
      </c>
      <c r="E21" s="13">
        <v>2021</v>
      </c>
      <c r="F21" s="13" t="s">
        <v>302</v>
      </c>
      <c r="G21" s="13"/>
      <c r="H21" s="16">
        <v>900</v>
      </c>
      <c r="I21" s="13"/>
      <c r="J21" s="37"/>
      <c r="K21" s="39"/>
    </row>
    <row r="22" spans="2:11">
      <c r="B22" s="13">
        <v>18</v>
      </c>
      <c r="C22" s="13" t="s">
        <v>285</v>
      </c>
      <c r="D22" s="380" t="s">
        <v>11</v>
      </c>
      <c r="E22" s="13">
        <v>2021</v>
      </c>
      <c r="F22" s="13" t="s">
        <v>303</v>
      </c>
      <c r="G22" s="13"/>
      <c r="H22" s="16">
        <v>900</v>
      </c>
      <c r="I22" s="13"/>
      <c r="J22" s="37"/>
      <c r="K22" s="39"/>
    </row>
    <row r="23" spans="2:11">
      <c r="B23" s="13">
        <v>19</v>
      </c>
      <c r="C23" s="13" t="s">
        <v>285</v>
      </c>
      <c r="D23" s="380" t="s">
        <v>11</v>
      </c>
      <c r="E23" s="13">
        <v>2021</v>
      </c>
      <c r="F23" s="13" t="s">
        <v>304</v>
      </c>
      <c r="G23" s="13"/>
      <c r="H23" s="16">
        <v>900</v>
      </c>
      <c r="I23" s="13"/>
      <c r="J23" s="37"/>
      <c r="K23" s="39"/>
    </row>
    <row r="24" spans="2:11">
      <c r="B24" s="13">
        <v>20</v>
      </c>
      <c r="C24" s="13" t="s">
        <v>285</v>
      </c>
      <c r="D24" s="380" t="s">
        <v>11</v>
      </c>
      <c r="E24" s="13">
        <v>2021</v>
      </c>
      <c r="F24" s="13" t="s">
        <v>305</v>
      </c>
      <c r="G24" s="13"/>
      <c r="H24" s="16">
        <v>900</v>
      </c>
      <c r="I24" s="13"/>
      <c r="J24" s="37"/>
      <c r="K24" s="39"/>
    </row>
    <row r="25" spans="2:11">
      <c r="B25" s="13">
        <v>21</v>
      </c>
      <c r="C25" s="13" t="s">
        <v>285</v>
      </c>
      <c r="D25" s="380" t="s">
        <v>11</v>
      </c>
      <c r="E25" s="13">
        <v>2021</v>
      </c>
      <c r="F25" s="13" t="s">
        <v>306</v>
      </c>
      <c r="G25" s="13"/>
      <c r="H25" s="16">
        <v>900</v>
      </c>
      <c r="I25" s="13"/>
      <c r="J25" s="37"/>
      <c r="K25" s="39"/>
    </row>
    <row r="26" spans="2:11">
      <c r="B26" s="13">
        <v>22</v>
      </c>
      <c r="C26" s="13" t="s">
        <v>285</v>
      </c>
      <c r="D26" s="380" t="s">
        <v>11</v>
      </c>
      <c r="E26" s="13">
        <v>2021</v>
      </c>
      <c r="F26" s="13" t="s">
        <v>307</v>
      </c>
      <c r="G26" s="13"/>
      <c r="H26" s="16">
        <v>900</v>
      </c>
      <c r="I26" s="13"/>
      <c r="J26" s="37"/>
      <c r="K26" s="39"/>
    </row>
    <row r="27" spans="2:11">
      <c r="B27" s="13">
        <v>23</v>
      </c>
      <c r="C27" s="13" t="s">
        <v>285</v>
      </c>
      <c r="D27" s="380" t="s">
        <v>11</v>
      </c>
      <c r="E27" s="13">
        <v>2021</v>
      </c>
      <c r="F27" s="13" t="s">
        <v>308</v>
      </c>
      <c r="G27" s="13"/>
      <c r="H27" s="16">
        <v>900</v>
      </c>
      <c r="I27" s="13"/>
      <c r="J27" s="37"/>
      <c r="K27" s="39"/>
    </row>
    <row r="28" spans="2:11">
      <c r="B28" s="13">
        <v>24</v>
      </c>
      <c r="C28" s="13" t="s">
        <v>285</v>
      </c>
      <c r="D28" s="380" t="s">
        <v>11</v>
      </c>
      <c r="E28" s="13">
        <v>2021</v>
      </c>
      <c r="F28" s="13" t="s">
        <v>309</v>
      </c>
      <c r="G28" s="13"/>
      <c r="H28" s="16">
        <v>900</v>
      </c>
      <c r="I28" s="13"/>
      <c r="J28" s="37"/>
      <c r="K28" s="39"/>
    </row>
    <row r="29" spans="2:11">
      <c r="B29" s="13">
        <v>25</v>
      </c>
      <c r="C29" s="13" t="s">
        <v>285</v>
      </c>
      <c r="D29" s="380" t="s">
        <v>11</v>
      </c>
      <c r="E29" s="13">
        <v>2021</v>
      </c>
      <c r="F29" s="13" t="s">
        <v>310</v>
      </c>
      <c r="G29" s="13"/>
      <c r="H29" s="16">
        <v>900</v>
      </c>
      <c r="I29" s="13"/>
      <c r="J29" s="37"/>
      <c r="K29" s="39"/>
    </row>
    <row r="30" spans="2:11">
      <c r="B30" s="13">
        <v>26</v>
      </c>
      <c r="C30" s="13" t="s">
        <v>285</v>
      </c>
      <c r="D30" s="380" t="s">
        <v>11</v>
      </c>
      <c r="E30" s="13">
        <v>2021</v>
      </c>
      <c r="F30" s="13" t="s">
        <v>311</v>
      </c>
      <c r="G30" s="13"/>
      <c r="H30" s="16">
        <v>900</v>
      </c>
      <c r="I30" s="13"/>
      <c r="J30" s="37"/>
      <c r="K30" s="39"/>
    </row>
    <row r="31" spans="2:11">
      <c r="B31" s="13">
        <v>27</v>
      </c>
      <c r="C31" s="13" t="s">
        <v>285</v>
      </c>
      <c r="D31" s="380" t="s">
        <v>11</v>
      </c>
      <c r="E31" s="13">
        <v>2021</v>
      </c>
      <c r="F31" s="13" t="s">
        <v>312</v>
      </c>
      <c r="G31" s="13"/>
      <c r="H31" s="16">
        <v>900</v>
      </c>
      <c r="I31" s="13"/>
      <c r="J31" s="37"/>
      <c r="K31" s="39"/>
    </row>
    <row r="32" spans="2:11">
      <c r="B32" s="13">
        <v>28</v>
      </c>
      <c r="C32" s="13" t="s">
        <v>285</v>
      </c>
      <c r="D32" s="380" t="s">
        <v>11</v>
      </c>
      <c r="E32" s="13">
        <v>2021</v>
      </c>
      <c r="F32" s="13" t="s">
        <v>313</v>
      </c>
      <c r="G32" s="13"/>
      <c r="H32" s="16">
        <v>900</v>
      </c>
      <c r="I32" s="13"/>
      <c r="J32" s="37"/>
      <c r="K32" s="39"/>
    </row>
    <row r="33" spans="2:11">
      <c r="B33" s="13">
        <v>29</v>
      </c>
      <c r="C33" s="13" t="s">
        <v>285</v>
      </c>
      <c r="D33" s="380" t="s">
        <v>11</v>
      </c>
      <c r="E33" s="13">
        <v>2021</v>
      </c>
      <c r="F33" s="13" t="s">
        <v>314</v>
      </c>
      <c r="G33" s="13"/>
      <c r="H33" s="16">
        <v>900</v>
      </c>
      <c r="I33" s="13"/>
      <c r="J33" s="37"/>
      <c r="K33" s="39"/>
    </row>
    <row r="34" spans="2:11">
      <c r="B34" s="13">
        <v>30</v>
      </c>
      <c r="C34" s="13" t="s">
        <v>285</v>
      </c>
      <c r="D34" s="380" t="s">
        <v>11</v>
      </c>
      <c r="E34" s="13">
        <v>2021</v>
      </c>
      <c r="F34" s="13" t="s">
        <v>315</v>
      </c>
      <c r="G34" s="13"/>
      <c r="H34" s="16">
        <v>900</v>
      </c>
      <c r="I34" s="13"/>
      <c r="J34" s="37"/>
      <c r="K34" s="39"/>
    </row>
    <row r="35" spans="2:11">
      <c r="B35" s="13">
        <v>31</v>
      </c>
      <c r="C35" s="13" t="s">
        <v>285</v>
      </c>
      <c r="D35" s="380" t="s">
        <v>11</v>
      </c>
      <c r="E35" s="13">
        <v>2021</v>
      </c>
      <c r="F35" s="13" t="s">
        <v>316</v>
      </c>
      <c r="G35" s="13"/>
      <c r="H35" s="16">
        <v>900</v>
      </c>
      <c r="I35" s="13"/>
      <c r="J35" s="37"/>
      <c r="K35" s="39"/>
    </row>
    <row r="36" spans="2:11">
      <c r="B36" s="13">
        <v>32</v>
      </c>
      <c r="C36" s="13" t="s">
        <v>285</v>
      </c>
      <c r="D36" s="380" t="s">
        <v>11</v>
      </c>
      <c r="E36" s="13">
        <v>2021</v>
      </c>
      <c r="F36" s="13" t="s">
        <v>317</v>
      </c>
      <c r="G36" s="13"/>
      <c r="H36" s="16">
        <v>900</v>
      </c>
      <c r="I36" s="13"/>
      <c r="J36" s="37"/>
      <c r="K36" s="39"/>
    </row>
    <row r="37" spans="2:11">
      <c r="B37" s="13">
        <v>33</v>
      </c>
      <c r="C37" s="13" t="s">
        <v>285</v>
      </c>
      <c r="D37" s="380" t="s">
        <v>11</v>
      </c>
      <c r="E37" s="13">
        <v>2021</v>
      </c>
      <c r="F37" s="13" t="s">
        <v>318</v>
      </c>
      <c r="G37" s="13"/>
      <c r="H37" s="16">
        <v>900</v>
      </c>
      <c r="I37" s="13"/>
      <c r="J37" s="37"/>
      <c r="K37" s="39"/>
    </row>
    <row r="38" spans="2:11">
      <c r="B38" s="13">
        <v>34</v>
      </c>
      <c r="C38" s="13" t="s">
        <v>285</v>
      </c>
      <c r="D38" s="380" t="s">
        <v>11</v>
      </c>
      <c r="E38" s="13">
        <v>2021</v>
      </c>
      <c r="F38" s="13" t="s">
        <v>319</v>
      </c>
      <c r="G38" s="13"/>
      <c r="H38" s="16">
        <v>900</v>
      </c>
      <c r="I38" s="13"/>
      <c r="J38" s="37"/>
      <c r="K38" s="39"/>
    </row>
    <row r="39" spans="2:11">
      <c r="B39" s="13">
        <v>35</v>
      </c>
      <c r="C39" s="13" t="s">
        <v>285</v>
      </c>
      <c r="D39" s="380" t="s">
        <v>11</v>
      </c>
      <c r="E39" s="13">
        <v>2021</v>
      </c>
      <c r="F39" s="13" t="s">
        <v>320</v>
      </c>
      <c r="G39" s="13"/>
      <c r="H39" s="16">
        <v>900</v>
      </c>
      <c r="I39" s="13"/>
      <c r="J39" s="37"/>
      <c r="K39" s="39"/>
    </row>
    <row r="40" spans="2:11">
      <c r="B40" s="13">
        <v>36</v>
      </c>
      <c r="C40" s="13" t="s">
        <v>285</v>
      </c>
      <c r="D40" s="380" t="s">
        <v>11</v>
      </c>
      <c r="E40" s="13">
        <v>2021</v>
      </c>
      <c r="F40" s="13" t="s">
        <v>321</v>
      </c>
      <c r="G40" s="13"/>
      <c r="H40" s="16">
        <v>900</v>
      </c>
      <c r="I40" s="13"/>
      <c r="J40" s="37"/>
      <c r="K40" s="39"/>
    </row>
    <row r="41" spans="2:11">
      <c r="B41" s="13">
        <v>37</v>
      </c>
      <c r="C41" s="13" t="s">
        <v>285</v>
      </c>
      <c r="D41" s="380" t="s">
        <v>11</v>
      </c>
      <c r="E41" s="13">
        <v>2021</v>
      </c>
      <c r="F41" s="13" t="s">
        <v>322</v>
      </c>
      <c r="G41" s="13"/>
      <c r="H41" s="16">
        <v>900</v>
      </c>
      <c r="I41" s="13"/>
      <c r="J41" s="37"/>
      <c r="K41" s="39"/>
    </row>
    <row r="42" spans="2:11">
      <c r="B42" s="13">
        <v>38</v>
      </c>
      <c r="C42" s="13" t="s">
        <v>285</v>
      </c>
      <c r="D42" s="380" t="s">
        <v>11</v>
      </c>
      <c r="E42" s="13">
        <v>2021</v>
      </c>
      <c r="F42" s="13" t="s">
        <v>323</v>
      </c>
      <c r="G42" s="13"/>
      <c r="H42" s="16">
        <v>900</v>
      </c>
      <c r="I42" s="13"/>
      <c r="J42" s="37"/>
      <c r="K42" s="39"/>
    </row>
    <row r="43" spans="2:11">
      <c r="B43" s="13">
        <v>39</v>
      </c>
      <c r="C43" s="13" t="s">
        <v>285</v>
      </c>
      <c r="D43" s="380" t="s">
        <v>11</v>
      </c>
      <c r="E43" s="13">
        <v>2021</v>
      </c>
      <c r="F43" s="13" t="s">
        <v>324</v>
      </c>
      <c r="G43" s="13"/>
      <c r="H43" s="16">
        <v>900</v>
      </c>
      <c r="I43" s="13"/>
      <c r="J43" s="37"/>
      <c r="K43" s="39"/>
    </row>
    <row r="44" spans="2:11">
      <c r="B44" s="13">
        <v>40</v>
      </c>
      <c r="C44" s="13" t="s">
        <v>285</v>
      </c>
      <c r="D44" s="380" t="s">
        <v>11</v>
      </c>
      <c r="E44" s="13">
        <v>2021</v>
      </c>
      <c r="F44" s="13" t="s">
        <v>325</v>
      </c>
      <c r="G44" s="13"/>
      <c r="H44" s="16">
        <v>900</v>
      </c>
      <c r="I44" s="13"/>
      <c r="J44" s="37"/>
      <c r="K44" s="39"/>
    </row>
    <row r="45" spans="2:11">
      <c r="B45" s="13">
        <v>41</v>
      </c>
      <c r="C45" s="13" t="s">
        <v>285</v>
      </c>
      <c r="D45" s="380" t="s">
        <v>11</v>
      </c>
      <c r="E45" s="13">
        <v>2021</v>
      </c>
      <c r="F45" s="13" t="s">
        <v>326</v>
      </c>
      <c r="G45" s="13"/>
      <c r="H45" s="16">
        <v>900</v>
      </c>
      <c r="I45" s="13"/>
      <c r="J45" s="37"/>
      <c r="K45" s="39"/>
    </row>
    <row r="46" spans="2:11">
      <c r="B46" s="13">
        <v>42</v>
      </c>
      <c r="C46" s="13" t="s">
        <v>285</v>
      </c>
      <c r="D46" s="380" t="s">
        <v>11</v>
      </c>
      <c r="E46" s="13">
        <v>2021</v>
      </c>
      <c r="F46" s="13" t="s">
        <v>327</v>
      </c>
      <c r="G46" s="13"/>
      <c r="H46" s="16">
        <v>900</v>
      </c>
      <c r="I46" s="13"/>
      <c r="J46" s="37"/>
      <c r="K46" s="39"/>
    </row>
    <row r="47" spans="2:11">
      <c r="B47" s="13">
        <v>43</v>
      </c>
      <c r="C47" s="13" t="s">
        <v>285</v>
      </c>
      <c r="D47" s="380" t="s">
        <v>11</v>
      </c>
      <c r="E47" s="13">
        <v>2021</v>
      </c>
      <c r="F47" s="13" t="s">
        <v>328</v>
      </c>
      <c r="G47" s="13"/>
      <c r="H47" s="16">
        <v>900</v>
      </c>
      <c r="I47" s="13"/>
      <c r="J47" s="37"/>
      <c r="K47" s="39"/>
    </row>
    <row r="48" spans="2:11">
      <c r="B48" s="13">
        <v>44</v>
      </c>
      <c r="C48" s="13" t="s">
        <v>285</v>
      </c>
      <c r="D48" s="380" t="s">
        <v>11</v>
      </c>
      <c r="E48" s="13">
        <v>2021</v>
      </c>
      <c r="F48" s="13" t="s">
        <v>329</v>
      </c>
      <c r="G48" s="13"/>
      <c r="H48" s="16">
        <v>900</v>
      </c>
      <c r="I48" s="13"/>
      <c r="J48" s="37"/>
      <c r="K48" s="39"/>
    </row>
    <row r="49" spans="2:11">
      <c r="B49" s="13">
        <v>45</v>
      </c>
      <c r="C49" s="13" t="s">
        <v>285</v>
      </c>
      <c r="D49" s="380" t="s">
        <v>11</v>
      </c>
      <c r="E49" s="13">
        <v>2021</v>
      </c>
      <c r="F49" s="13" t="s">
        <v>330</v>
      </c>
      <c r="G49" s="13"/>
      <c r="H49" s="16">
        <v>900</v>
      </c>
      <c r="I49" s="13"/>
      <c r="J49" s="37"/>
      <c r="K49" s="39"/>
    </row>
    <row r="50" spans="2:11">
      <c r="B50" s="13">
        <v>46</v>
      </c>
      <c r="C50" s="13" t="s">
        <v>285</v>
      </c>
      <c r="D50" s="380" t="s">
        <v>11</v>
      </c>
      <c r="E50" s="13">
        <v>2021</v>
      </c>
      <c r="F50" s="13" t="s">
        <v>331</v>
      </c>
      <c r="G50" s="13"/>
      <c r="H50" s="16">
        <v>900</v>
      </c>
      <c r="I50" s="13"/>
      <c r="J50" s="37"/>
      <c r="K50" s="39"/>
    </row>
    <row r="51" spans="2:11">
      <c r="B51" s="13">
        <v>47</v>
      </c>
      <c r="C51" s="13" t="s">
        <v>285</v>
      </c>
      <c r="D51" s="380" t="s">
        <v>11</v>
      </c>
      <c r="E51" s="13">
        <v>2021</v>
      </c>
      <c r="F51" s="13" t="s">
        <v>332</v>
      </c>
      <c r="G51" s="13"/>
      <c r="H51" s="16">
        <v>900</v>
      </c>
      <c r="I51" s="13"/>
      <c r="J51" s="37"/>
      <c r="K51" s="39"/>
    </row>
    <row r="52" spans="2:11">
      <c r="B52" s="13">
        <v>48</v>
      </c>
      <c r="C52" s="13" t="s">
        <v>285</v>
      </c>
      <c r="D52" s="380" t="s">
        <v>11</v>
      </c>
      <c r="E52" s="13">
        <v>2021</v>
      </c>
      <c r="F52" s="13" t="s">
        <v>333</v>
      </c>
      <c r="G52" s="13"/>
      <c r="H52" s="16">
        <v>800</v>
      </c>
      <c r="I52" s="13"/>
      <c r="J52" s="37"/>
      <c r="K52" s="39"/>
    </row>
    <row r="53" spans="2:11">
      <c r="B53" s="13">
        <v>49</v>
      </c>
      <c r="C53" s="13" t="s">
        <v>285</v>
      </c>
      <c r="D53" s="380" t="s">
        <v>11</v>
      </c>
      <c r="E53" s="13">
        <v>2021</v>
      </c>
      <c r="F53" s="13" t="s">
        <v>334</v>
      </c>
      <c r="G53" s="13"/>
      <c r="H53" s="16">
        <v>800</v>
      </c>
      <c r="I53" s="13"/>
      <c r="J53" s="37"/>
      <c r="K53" s="39"/>
    </row>
    <row r="54" spans="2:11">
      <c r="B54" s="13">
        <v>50</v>
      </c>
      <c r="C54" s="13" t="s">
        <v>285</v>
      </c>
      <c r="D54" s="380" t="s">
        <v>11</v>
      </c>
      <c r="E54" s="13">
        <v>2021</v>
      </c>
      <c r="F54" s="13" t="s">
        <v>335</v>
      </c>
      <c r="G54" s="13"/>
      <c r="H54" s="16">
        <v>800</v>
      </c>
      <c r="I54" s="13"/>
      <c r="J54" s="37"/>
      <c r="K54" s="39"/>
    </row>
    <row r="55" spans="2:11">
      <c r="B55" s="13">
        <v>51</v>
      </c>
      <c r="C55" s="13" t="s">
        <v>285</v>
      </c>
      <c r="D55" s="380" t="s">
        <v>11</v>
      </c>
      <c r="E55" s="13">
        <v>2021</v>
      </c>
      <c r="F55" s="13" t="s">
        <v>336</v>
      </c>
      <c r="G55" s="13"/>
      <c r="H55" s="16">
        <v>800</v>
      </c>
      <c r="I55" s="13"/>
      <c r="J55" s="37"/>
      <c r="K55" s="39"/>
    </row>
    <row r="56" spans="2:11">
      <c r="B56" s="13">
        <v>52</v>
      </c>
      <c r="C56" s="13" t="s">
        <v>285</v>
      </c>
      <c r="D56" s="380" t="s">
        <v>11</v>
      </c>
      <c r="E56" s="13">
        <v>2021</v>
      </c>
      <c r="F56" s="13" t="s">
        <v>337</v>
      </c>
      <c r="G56" s="13"/>
      <c r="H56" s="16">
        <v>800</v>
      </c>
      <c r="I56" s="13"/>
      <c r="J56" s="37"/>
      <c r="K56" s="39"/>
    </row>
    <row r="57" spans="2:11">
      <c r="B57" s="13">
        <v>53</v>
      </c>
      <c r="C57" s="13" t="s">
        <v>285</v>
      </c>
      <c r="D57" s="380" t="s">
        <v>11</v>
      </c>
      <c r="E57" s="13">
        <v>2021</v>
      </c>
      <c r="F57" s="13" t="s">
        <v>338</v>
      </c>
      <c r="G57" s="13"/>
      <c r="H57" s="16">
        <v>800</v>
      </c>
      <c r="I57" s="13"/>
      <c r="J57" s="37"/>
      <c r="K57" s="39"/>
    </row>
    <row r="58" spans="2:11">
      <c r="B58" s="13">
        <v>54</v>
      </c>
      <c r="C58" s="13" t="s">
        <v>285</v>
      </c>
      <c r="D58" s="380" t="s">
        <v>11</v>
      </c>
      <c r="E58" s="13">
        <v>2021</v>
      </c>
      <c r="F58" s="13" t="s">
        <v>339</v>
      </c>
      <c r="G58" s="13"/>
      <c r="H58" s="16">
        <v>800</v>
      </c>
      <c r="I58" s="13"/>
      <c r="J58" s="37"/>
      <c r="K58" s="39"/>
    </row>
    <row r="59" spans="2:11">
      <c r="B59" s="13">
        <v>55</v>
      </c>
      <c r="C59" s="13" t="s">
        <v>285</v>
      </c>
      <c r="D59" s="380" t="s">
        <v>11</v>
      </c>
      <c r="E59" s="13">
        <v>2021</v>
      </c>
      <c r="F59" s="13" t="s">
        <v>340</v>
      </c>
      <c r="G59" s="13"/>
      <c r="H59" s="16">
        <v>800</v>
      </c>
      <c r="I59" s="13"/>
      <c r="J59" s="37"/>
      <c r="K59" s="39"/>
    </row>
    <row r="60" spans="2:11">
      <c r="B60" s="13">
        <v>56</v>
      </c>
      <c r="C60" s="13" t="s">
        <v>285</v>
      </c>
      <c r="D60" s="380" t="s">
        <v>11</v>
      </c>
      <c r="E60" s="13">
        <v>2021</v>
      </c>
      <c r="F60" s="13" t="s">
        <v>341</v>
      </c>
      <c r="G60" s="13"/>
      <c r="H60" s="16">
        <v>800</v>
      </c>
      <c r="I60" s="13"/>
      <c r="J60" s="37"/>
      <c r="K60" s="39"/>
    </row>
    <row r="61" spans="2:11">
      <c r="B61" s="13">
        <v>57</v>
      </c>
      <c r="C61" s="13" t="s">
        <v>285</v>
      </c>
      <c r="D61" s="380" t="s">
        <v>11</v>
      </c>
      <c r="E61" s="13">
        <v>2021</v>
      </c>
      <c r="F61" s="13" t="s">
        <v>342</v>
      </c>
      <c r="G61" s="13"/>
      <c r="H61" s="16">
        <v>800</v>
      </c>
      <c r="I61" s="13"/>
      <c r="J61" s="37"/>
      <c r="K61" s="39"/>
    </row>
    <row r="62" spans="2:11">
      <c r="B62" s="13">
        <v>58</v>
      </c>
      <c r="C62" s="13" t="s">
        <v>285</v>
      </c>
      <c r="D62" s="380" t="s">
        <v>11</v>
      </c>
      <c r="E62" s="13">
        <v>2021</v>
      </c>
      <c r="F62" s="13" t="s">
        <v>343</v>
      </c>
      <c r="G62" s="13"/>
      <c r="H62" s="16">
        <v>800</v>
      </c>
      <c r="I62" s="13"/>
      <c r="J62" s="37"/>
      <c r="K62" s="39"/>
    </row>
    <row r="63" spans="2:11">
      <c r="B63" s="13">
        <v>59</v>
      </c>
      <c r="C63" s="13" t="s">
        <v>285</v>
      </c>
      <c r="D63" s="380" t="s">
        <v>11</v>
      </c>
      <c r="E63" s="13">
        <v>2021</v>
      </c>
      <c r="F63" s="13" t="s">
        <v>344</v>
      </c>
      <c r="G63" s="13"/>
      <c r="H63" s="16">
        <v>800</v>
      </c>
      <c r="I63" s="13"/>
      <c r="J63" s="37"/>
      <c r="K63" s="39"/>
    </row>
    <row r="64" spans="2:11">
      <c r="B64" s="13">
        <v>60</v>
      </c>
      <c r="C64" s="13" t="s">
        <v>285</v>
      </c>
      <c r="D64" s="380" t="s">
        <v>11</v>
      </c>
      <c r="E64" s="13">
        <v>2021</v>
      </c>
      <c r="F64" s="13" t="s">
        <v>345</v>
      </c>
      <c r="G64" s="13"/>
      <c r="H64" s="16">
        <v>800</v>
      </c>
      <c r="I64" s="13"/>
      <c r="J64" s="37"/>
      <c r="K64" s="39"/>
    </row>
    <row r="65" spans="2:11">
      <c r="B65" s="13">
        <v>61</v>
      </c>
      <c r="C65" s="13" t="s">
        <v>285</v>
      </c>
      <c r="D65" s="380" t="s">
        <v>11</v>
      </c>
      <c r="E65" s="13">
        <v>2021</v>
      </c>
      <c r="F65" s="13" t="s">
        <v>346</v>
      </c>
      <c r="G65" s="13"/>
      <c r="H65" s="16">
        <v>800</v>
      </c>
      <c r="I65" s="13"/>
      <c r="J65" s="37"/>
      <c r="K65" s="39"/>
    </row>
    <row r="66" spans="2:11">
      <c r="B66" s="13">
        <v>62</v>
      </c>
      <c r="C66" s="13" t="s">
        <v>285</v>
      </c>
      <c r="D66" s="380" t="s">
        <v>11</v>
      </c>
      <c r="E66" s="13">
        <v>2021</v>
      </c>
      <c r="F66" s="13" t="s">
        <v>347</v>
      </c>
      <c r="G66" s="13"/>
      <c r="H66" s="16">
        <v>800</v>
      </c>
      <c r="I66" s="13"/>
      <c r="J66" s="37"/>
      <c r="K66" s="39"/>
    </row>
    <row r="67" spans="2:11">
      <c r="B67" s="13">
        <v>63</v>
      </c>
      <c r="C67" s="13" t="s">
        <v>285</v>
      </c>
      <c r="D67" s="380" t="s">
        <v>11</v>
      </c>
      <c r="E67" s="13">
        <v>2021</v>
      </c>
      <c r="F67" s="13" t="s">
        <v>348</v>
      </c>
      <c r="G67" s="13"/>
      <c r="H67" s="16">
        <v>800</v>
      </c>
      <c r="I67" s="13"/>
      <c r="J67" s="37"/>
      <c r="K67" s="39"/>
    </row>
    <row r="68" spans="2:11">
      <c r="B68" s="13">
        <v>64</v>
      </c>
      <c r="C68" s="13" t="s">
        <v>285</v>
      </c>
      <c r="D68" s="380" t="s">
        <v>11</v>
      </c>
      <c r="E68" s="13">
        <v>2021</v>
      </c>
      <c r="F68" s="13" t="s">
        <v>349</v>
      </c>
      <c r="G68" s="13"/>
      <c r="H68" s="16">
        <v>2660</v>
      </c>
      <c r="I68" s="13"/>
      <c r="J68" s="37"/>
      <c r="K68" s="39"/>
    </row>
    <row r="69" spans="2:11">
      <c r="B69" s="13">
        <v>65</v>
      </c>
      <c r="C69" s="13" t="s">
        <v>285</v>
      </c>
      <c r="D69" s="380" t="s">
        <v>11</v>
      </c>
      <c r="E69" s="13">
        <v>2021</v>
      </c>
      <c r="F69" s="13" t="s">
        <v>350</v>
      </c>
      <c r="G69" s="13"/>
      <c r="H69" s="16">
        <v>2520</v>
      </c>
      <c r="I69" s="13"/>
      <c r="J69" s="37"/>
      <c r="K69" s="39"/>
    </row>
    <row r="70" spans="2:11">
      <c r="B70" s="13">
        <v>66</v>
      </c>
      <c r="C70" s="13" t="s">
        <v>285</v>
      </c>
      <c r="D70" s="380" t="s">
        <v>11</v>
      </c>
      <c r="E70" s="13">
        <v>2021</v>
      </c>
      <c r="F70" s="13" t="s">
        <v>351</v>
      </c>
      <c r="G70" s="13"/>
      <c r="H70" s="16">
        <v>2659</v>
      </c>
      <c r="I70" s="13"/>
      <c r="J70" s="37"/>
      <c r="K70" s="39"/>
    </row>
    <row r="71" spans="2:11">
      <c r="B71" s="13">
        <v>67</v>
      </c>
      <c r="C71" s="13" t="s">
        <v>285</v>
      </c>
      <c r="D71" s="380" t="s">
        <v>11</v>
      </c>
      <c r="E71" s="13">
        <v>2021</v>
      </c>
      <c r="F71" s="13" t="s">
        <v>352</v>
      </c>
      <c r="G71" s="13"/>
      <c r="H71" s="16">
        <v>2030</v>
      </c>
      <c r="I71" s="13"/>
      <c r="J71" s="37"/>
      <c r="K71" s="39"/>
    </row>
    <row r="72" spans="2:11">
      <c r="B72" s="13">
        <v>68</v>
      </c>
      <c r="C72" s="13" t="s">
        <v>285</v>
      </c>
      <c r="D72" s="380" t="s">
        <v>11</v>
      </c>
      <c r="E72" s="13">
        <v>2021</v>
      </c>
      <c r="F72" s="13" t="s">
        <v>353</v>
      </c>
      <c r="G72" s="13"/>
      <c r="H72" s="16">
        <v>1890</v>
      </c>
      <c r="I72" s="13"/>
      <c r="J72" s="37"/>
      <c r="K72" s="39"/>
    </row>
    <row r="73" spans="2:11">
      <c r="B73" s="13">
        <v>69</v>
      </c>
      <c r="C73" s="13" t="s">
        <v>285</v>
      </c>
      <c r="D73" s="380" t="s">
        <v>11</v>
      </c>
      <c r="E73" s="13">
        <v>2021</v>
      </c>
      <c r="F73" s="13" t="s">
        <v>354</v>
      </c>
      <c r="G73" s="13"/>
      <c r="H73" s="16">
        <v>1890</v>
      </c>
      <c r="I73" s="13"/>
      <c r="J73" s="37"/>
      <c r="K73" s="39"/>
    </row>
    <row r="74" spans="2:11">
      <c r="B74" s="13">
        <v>70</v>
      </c>
      <c r="C74" s="13" t="s">
        <v>285</v>
      </c>
      <c r="D74" s="380" t="s">
        <v>11</v>
      </c>
      <c r="E74" s="13">
        <v>2021</v>
      </c>
      <c r="F74" s="13" t="s">
        <v>355</v>
      </c>
      <c r="G74" s="13"/>
      <c r="H74" s="16">
        <v>1890</v>
      </c>
      <c r="I74" s="13"/>
      <c r="J74" s="37"/>
      <c r="K74" s="39"/>
    </row>
    <row r="75" spans="2:11">
      <c r="B75" s="13">
        <v>71</v>
      </c>
      <c r="C75" s="13" t="s">
        <v>285</v>
      </c>
      <c r="D75" s="380" t="s">
        <v>11</v>
      </c>
      <c r="E75" s="13">
        <v>2021</v>
      </c>
      <c r="F75" s="13" t="s">
        <v>356</v>
      </c>
      <c r="G75" s="13"/>
      <c r="H75" s="16">
        <v>1890</v>
      </c>
      <c r="I75" s="13"/>
      <c r="J75" s="37"/>
      <c r="K75" s="39"/>
    </row>
    <row r="76" spans="2:11">
      <c r="B76" s="13">
        <v>72</v>
      </c>
      <c r="C76" s="13" t="s">
        <v>285</v>
      </c>
      <c r="D76" s="380" t="s">
        <v>11</v>
      </c>
      <c r="E76" s="13">
        <v>2021</v>
      </c>
      <c r="F76" s="13" t="s">
        <v>357</v>
      </c>
      <c r="G76" s="13"/>
      <c r="H76" s="16">
        <v>1890</v>
      </c>
      <c r="I76" s="13"/>
      <c r="J76" s="37"/>
      <c r="K76" s="39"/>
    </row>
    <row r="77" spans="2:11">
      <c r="B77" s="13">
        <v>73</v>
      </c>
      <c r="C77" s="13" t="s">
        <v>285</v>
      </c>
      <c r="D77" s="380" t="s">
        <v>11</v>
      </c>
      <c r="E77" s="13">
        <v>2021</v>
      </c>
      <c r="F77" s="13" t="s">
        <v>358</v>
      </c>
      <c r="G77" s="13"/>
      <c r="H77" s="16">
        <v>1890</v>
      </c>
      <c r="I77" s="13"/>
      <c r="J77" s="37"/>
      <c r="K77" s="39"/>
    </row>
    <row r="78" spans="2:11">
      <c r="B78" s="13">
        <v>74</v>
      </c>
      <c r="C78" s="13" t="s">
        <v>285</v>
      </c>
      <c r="D78" s="380" t="s">
        <v>11</v>
      </c>
      <c r="E78" s="13">
        <v>2021</v>
      </c>
      <c r="F78" s="13" t="s">
        <v>359</v>
      </c>
      <c r="G78" s="13"/>
      <c r="H78" s="16">
        <v>1890</v>
      </c>
      <c r="I78" s="13"/>
      <c r="J78" s="37"/>
      <c r="K78" s="39"/>
    </row>
    <row r="79" spans="2:11">
      <c r="B79" s="13">
        <v>75</v>
      </c>
      <c r="C79" s="13" t="s">
        <v>285</v>
      </c>
      <c r="D79" s="380" t="s">
        <v>11</v>
      </c>
      <c r="E79" s="13">
        <v>2021</v>
      </c>
      <c r="F79" s="13" t="s">
        <v>360</v>
      </c>
      <c r="G79" s="13"/>
      <c r="H79" s="16">
        <v>1890</v>
      </c>
      <c r="I79" s="13"/>
      <c r="J79" s="37"/>
      <c r="K79" s="39"/>
    </row>
    <row r="80" spans="2:11">
      <c r="B80" s="13">
        <v>76</v>
      </c>
      <c r="C80" s="13" t="s">
        <v>285</v>
      </c>
      <c r="D80" s="380" t="s">
        <v>11</v>
      </c>
      <c r="E80" s="13">
        <v>2021</v>
      </c>
      <c r="F80" s="13" t="s">
        <v>361</v>
      </c>
      <c r="G80" s="13"/>
      <c r="H80" s="16">
        <v>1890</v>
      </c>
      <c r="I80" s="13"/>
      <c r="J80" s="37"/>
      <c r="K80" s="39"/>
    </row>
    <row r="81" spans="2:11">
      <c r="B81" s="13">
        <v>77</v>
      </c>
      <c r="C81" s="13" t="s">
        <v>285</v>
      </c>
      <c r="D81" s="380" t="s">
        <v>11</v>
      </c>
      <c r="E81" s="13">
        <v>2021</v>
      </c>
      <c r="F81" s="13" t="s">
        <v>362</v>
      </c>
      <c r="G81" s="13"/>
      <c r="H81" s="16">
        <v>1890</v>
      </c>
      <c r="I81" s="13"/>
      <c r="J81" s="37"/>
      <c r="K81" s="39"/>
    </row>
    <row r="82" spans="2:11">
      <c r="B82" s="13">
        <v>78</v>
      </c>
      <c r="C82" s="13" t="s">
        <v>285</v>
      </c>
      <c r="D82" s="380" t="s">
        <v>11</v>
      </c>
      <c r="E82" s="13">
        <v>2021</v>
      </c>
      <c r="F82" s="13" t="s">
        <v>363</v>
      </c>
      <c r="G82" s="13"/>
      <c r="H82" s="16">
        <v>1890</v>
      </c>
      <c r="I82" s="13"/>
      <c r="J82" s="37"/>
      <c r="K82" s="39"/>
    </row>
    <row r="83" spans="2:11">
      <c r="B83" s="13">
        <v>79</v>
      </c>
      <c r="C83" s="13" t="s">
        <v>285</v>
      </c>
      <c r="D83" s="380" t="s">
        <v>11</v>
      </c>
      <c r="E83" s="13">
        <v>2021</v>
      </c>
      <c r="F83" s="13" t="s">
        <v>364</v>
      </c>
      <c r="G83" s="13"/>
      <c r="H83" s="16">
        <v>1890</v>
      </c>
      <c r="I83" s="13"/>
      <c r="J83" s="37"/>
      <c r="K83" s="39"/>
    </row>
    <row r="84" spans="2:11">
      <c r="B84" s="13">
        <v>80</v>
      </c>
      <c r="C84" s="13" t="s">
        <v>285</v>
      </c>
      <c r="D84" s="380" t="s">
        <v>11</v>
      </c>
      <c r="E84" s="13">
        <v>2021</v>
      </c>
      <c r="F84" s="13" t="s">
        <v>365</v>
      </c>
      <c r="G84" s="13"/>
      <c r="H84" s="16">
        <v>1890</v>
      </c>
      <c r="I84" s="13"/>
      <c r="J84" s="37"/>
      <c r="K84" s="39"/>
    </row>
    <row r="85" spans="2:11">
      <c r="B85" s="13">
        <v>81</v>
      </c>
      <c r="C85" s="13" t="s">
        <v>285</v>
      </c>
      <c r="D85" s="380" t="s">
        <v>11</v>
      </c>
      <c r="E85" s="13">
        <v>2021</v>
      </c>
      <c r="F85" s="13" t="s">
        <v>366</v>
      </c>
      <c r="G85" s="13"/>
      <c r="H85" s="16">
        <v>1890</v>
      </c>
      <c r="I85" s="13"/>
      <c r="J85" s="37"/>
      <c r="K85" s="39"/>
    </row>
    <row r="86" spans="2:11">
      <c r="B86" s="13">
        <v>82</v>
      </c>
      <c r="C86" s="13" t="s">
        <v>285</v>
      </c>
      <c r="D86" s="380" t="s">
        <v>11</v>
      </c>
      <c r="E86" s="13">
        <v>2021</v>
      </c>
      <c r="F86" s="13" t="s">
        <v>367</v>
      </c>
      <c r="G86" s="13"/>
      <c r="H86" s="16">
        <v>1890</v>
      </c>
      <c r="I86" s="13"/>
      <c r="J86" s="37"/>
      <c r="K86" s="39"/>
    </row>
    <row r="87" spans="2:11">
      <c r="B87" s="13">
        <v>83</v>
      </c>
      <c r="C87" s="13" t="s">
        <v>285</v>
      </c>
      <c r="D87" s="380" t="s">
        <v>11</v>
      </c>
      <c r="E87" s="13">
        <v>2021</v>
      </c>
      <c r="F87" s="13" t="s">
        <v>368</v>
      </c>
      <c r="G87" s="13"/>
      <c r="H87" s="16">
        <v>1890</v>
      </c>
      <c r="I87" s="13"/>
      <c r="J87" s="37"/>
      <c r="K87" s="39"/>
    </row>
    <row r="88" spans="2:11">
      <c r="B88" s="13">
        <v>84</v>
      </c>
      <c r="C88" s="13" t="s">
        <v>285</v>
      </c>
      <c r="D88" s="380" t="s">
        <v>11</v>
      </c>
      <c r="E88" s="13">
        <v>2021</v>
      </c>
      <c r="F88" s="13" t="s">
        <v>369</v>
      </c>
      <c r="G88" s="13"/>
      <c r="H88" s="16">
        <v>1890</v>
      </c>
      <c r="I88" s="13"/>
      <c r="J88" s="37"/>
      <c r="K88" s="39"/>
    </row>
    <row r="89" spans="2:11">
      <c r="B89" s="13">
        <v>85</v>
      </c>
      <c r="C89" s="13" t="s">
        <v>285</v>
      </c>
      <c r="D89" s="380" t="s">
        <v>11</v>
      </c>
      <c r="E89" s="13">
        <v>2021</v>
      </c>
      <c r="F89" s="13" t="s">
        <v>370</v>
      </c>
      <c r="G89" s="13"/>
      <c r="H89" s="16">
        <v>1890</v>
      </c>
      <c r="I89" s="13"/>
      <c r="J89" s="37"/>
      <c r="K89" s="39"/>
    </row>
    <row r="90" spans="2:11">
      <c r="B90" s="13">
        <v>86</v>
      </c>
      <c r="C90" s="13" t="s">
        <v>285</v>
      </c>
      <c r="D90" s="380" t="s">
        <v>11</v>
      </c>
      <c r="E90" s="13">
        <v>2021</v>
      </c>
      <c r="F90" s="13" t="s">
        <v>371</v>
      </c>
      <c r="G90" s="13"/>
      <c r="H90" s="16">
        <v>1890</v>
      </c>
      <c r="I90" s="13"/>
      <c r="J90" s="37"/>
      <c r="K90" s="39"/>
    </row>
    <row r="91" spans="2:11">
      <c r="B91" s="13">
        <v>87</v>
      </c>
      <c r="C91" s="13" t="s">
        <v>285</v>
      </c>
      <c r="D91" s="380" t="s">
        <v>11</v>
      </c>
      <c r="E91" s="13">
        <v>2021</v>
      </c>
      <c r="F91" s="13" t="s">
        <v>372</v>
      </c>
      <c r="G91" s="13"/>
      <c r="H91" s="16">
        <v>1890</v>
      </c>
      <c r="I91" s="13"/>
      <c r="J91" s="37"/>
      <c r="K91" s="39"/>
    </row>
    <row r="92" spans="2:11">
      <c r="B92" s="13">
        <v>88</v>
      </c>
      <c r="C92" s="13" t="s">
        <v>285</v>
      </c>
      <c r="D92" s="380" t="s">
        <v>11</v>
      </c>
      <c r="E92" s="13">
        <v>2021</v>
      </c>
      <c r="F92" s="13" t="s">
        <v>373</v>
      </c>
      <c r="G92" s="13"/>
      <c r="H92" s="16">
        <v>1890</v>
      </c>
      <c r="I92" s="13"/>
      <c r="J92" s="37"/>
      <c r="K92" s="39"/>
    </row>
    <row r="93" spans="2:11">
      <c r="B93" s="13">
        <v>89</v>
      </c>
      <c r="C93" s="13" t="s">
        <v>285</v>
      </c>
      <c r="D93" s="380" t="s">
        <v>11</v>
      </c>
      <c r="E93" s="13">
        <v>2021</v>
      </c>
      <c r="F93" s="13" t="s">
        <v>374</v>
      </c>
      <c r="G93" s="13"/>
      <c r="H93" s="16">
        <v>1890</v>
      </c>
      <c r="I93" s="13"/>
      <c r="J93" s="37"/>
      <c r="K93" s="39"/>
    </row>
    <row r="94" spans="2:11">
      <c r="B94" s="13">
        <v>90</v>
      </c>
      <c r="C94" s="13" t="s">
        <v>285</v>
      </c>
      <c r="D94" s="380" t="s">
        <v>11</v>
      </c>
      <c r="E94" s="13">
        <v>2021</v>
      </c>
      <c r="F94" s="13" t="s">
        <v>375</v>
      </c>
      <c r="G94" s="13"/>
      <c r="H94" s="16">
        <v>1890</v>
      </c>
      <c r="I94" s="13"/>
      <c r="J94" s="37"/>
      <c r="K94" s="39"/>
    </row>
    <row r="95" spans="2:11">
      <c r="B95" s="13">
        <v>91</v>
      </c>
      <c r="C95" s="13" t="s">
        <v>285</v>
      </c>
      <c r="D95" s="380" t="s">
        <v>11</v>
      </c>
      <c r="E95" s="13">
        <v>2021</v>
      </c>
      <c r="F95" s="13" t="s">
        <v>376</v>
      </c>
      <c r="G95" s="13"/>
      <c r="H95" s="16">
        <v>1890</v>
      </c>
      <c r="I95" s="13"/>
      <c r="J95" s="37"/>
      <c r="K95" s="39"/>
    </row>
    <row r="96" spans="2:11">
      <c r="B96" s="13">
        <v>92</v>
      </c>
      <c r="C96" s="13" t="s">
        <v>285</v>
      </c>
      <c r="D96" s="380" t="s">
        <v>11</v>
      </c>
      <c r="E96" s="13">
        <v>2021</v>
      </c>
      <c r="F96" s="13" t="s">
        <v>377</v>
      </c>
      <c r="G96" s="13"/>
      <c r="H96" s="16">
        <v>1890</v>
      </c>
      <c r="I96" s="13"/>
      <c r="J96" s="37"/>
      <c r="K96" s="39"/>
    </row>
    <row r="97" spans="2:11">
      <c r="B97" s="13">
        <v>93</v>
      </c>
      <c r="C97" s="13" t="s">
        <v>285</v>
      </c>
      <c r="D97" s="380" t="s">
        <v>11</v>
      </c>
      <c r="E97" s="13">
        <v>2021</v>
      </c>
      <c r="F97" s="13" t="s">
        <v>378</v>
      </c>
      <c r="G97" s="13"/>
      <c r="H97" s="16">
        <v>1890</v>
      </c>
      <c r="I97" s="13"/>
      <c r="J97" s="37"/>
      <c r="K97" s="39"/>
    </row>
    <row r="98" spans="2:11">
      <c r="B98" s="13">
        <v>94</v>
      </c>
      <c r="C98" s="13" t="s">
        <v>285</v>
      </c>
      <c r="D98" s="380" t="s">
        <v>11</v>
      </c>
      <c r="E98" s="13">
        <v>2021</v>
      </c>
      <c r="F98" s="13" t="s">
        <v>379</v>
      </c>
      <c r="G98" s="13"/>
      <c r="H98" s="16">
        <v>1890</v>
      </c>
      <c r="I98" s="13"/>
      <c r="J98" s="37"/>
      <c r="K98" s="39"/>
    </row>
    <row r="99" spans="2:11">
      <c r="B99" s="13">
        <v>95</v>
      </c>
      <c r="C99" s="13" t="s">
        <v>285</v>
      </c>
      <c r="D99" s="380" t="s">
        <v>11</v>
      </c>
      <c r="E99" s="13">
        <v>2021</v>
      </c>
      <c r="F99" s="13" t="s">
        <v>380</v>
      </c>
      <c r="G99" s="13"/>
      <c r="H99" s="16">
        <v>1890</v>
      </c>
      <c r="I99" s="13"/>
      <c r="J99" s="37"/>
      <c r="K99" s="39"/>
    </row>
    <row r="100" spans="2:11">
      <c r="B100" s="13">
        <v>96</v>
      </c>
      <c r="C100" s="13" t="s">
        <v>285</v>
      </c>
      <c r="D100" s="380" t="s">
        <v>11</v>
      </c>
      <c r="E100" s="13">
        <v>2021</v>
      </c>
      <c r="F100" s="13" t="s">
        <v>381</v>
      </c>
      <c r="G100" s="13"/>
      <c r="H100" s="16">
        <v>1890</v>
      </c>
      <c r="I100" s="13"/>
      <c r="J100" s="37"/>
      <c r="K100" s="39"/>
    </row>
    <row r="101" spans="2:11">
      <c r="B101" s="13">
        <v>97</v>
      </c>
      <c r="C101" s="13" t="s">
        <v>285</v>
      </c>
      <c r="D101" s="380" t="s">
        <v>11</v>
      </c>
      <c r="E101" s="13">
        <v>2021</v>
      </c>
      <c r="F101" s="13" t="s">
        <v>382</v>
      </c>
      <c r="G101" s="13"/>
      <c r="H101" s="16">
        <v>1890</v>
      </c>
      <c r="I101" s="13"/>
      <c r="J101" s="37"/>
      <c r="K101" s="39"/>
    </row>
    <row r="102" spans="2:11">
      <c r="B102" s="13">
        <v>98</v>
      </c>
      <c r="C102" s="13" t="s">
        <v>285</v>
      </c>
      <c r="D102" s="380" t="s">
        <v>11</v>
      </c>
      <c r="E102" s="13">
        <v>2021</v>
      </c>
      <c r="F102" s="13" t="s">
        <v>383</v>
      </c>
      <c r="G102" s="13"/>
      <c r="H102" s="16">
        <v>1890</v>
      </c>
      <c r="I102" s="13"/>
      <c r="J102" s="37"/>
      <c r="K102" s="39"/>
    </row>
    <row r="103" spans="2:11">
      <c r="B103" s="13">
        <v>99</v>
      </c>
      <c r="C103" s="13" t="s">
        <v>285</v>
      </c>
      <c r="D103" s="380" t="s">
        <v>11</v>
      </c>
      <c r="E103" s="13">
        <v>2021</v>
      </c>
      <c r="F103" s="13" t="s">
        <v>384</v>
      </c>
      <c r="G103" s="13"/>
      <c r="H103" s="16">
        <v>1820</v>
      </c>
      <c r="I103" s="13"/>
      <c r="J103" s="37"/>
      <c r="K103" s="39"/>
    </row>
    <row r="104" spans="2:11">
      <c r="B104" s="13">
        <v>100</v>
      </c>
      <c r="C104" s="13" t="s">
        <v>285</v>
      </c>
      <c r="D104" s="380" t="s">
        <v>11</v>
      </c>
      <c r="E104" s="13">
        <v>2021</v>
      </c>
      <c r="F104" s="13" t="s">
        <v>385</v>
      </c>
      <c r="G104" s="13"/>
      <c r="H104" s="16">
        <v>1820</v>
      </c>
      <c r="I104" s="13"/>
      <c r="J104" s="37"/>
      <c r="K104" s="39"/>
    </row>
    <row r="105" spans="2:11">
      <c r="B105" s="13">
        <v>101</v>
      </c>
      <c r="C105" s="13" t="s">
        <v>285</v>
      </c>
      <c r="D105" s="380" t="s">
        <v>11</v>
      </c>
      <c r="E105" s="13">
        <v>2021</v>
      </c>
      <c r="F105" s="13" t="s">
        <v>386</v>
      </c>
      <c r="G105" s="13"/>
      <c r="H105" s="16">
        <v>1820</v>
      </c>
      <c r="I105" s="13"/>
      <c r="J105" s="37"/>
      <c r="K105" s="39"/>
    </row>
    <row r="106" spans="2:11">
      <c r="B106" s="13">
        <v>102</v>
      </c>
      <c r="C106" s="13" t="s">
        <v>285</v>
      </c>
      <c r="D106" s="380" t="s">
        <v>11</v>
      </c>
      <c r="E106" s="13">
        <v>2021</v>
      </c>
      <c r="F106" s="13" t="s">
        <v>387</v>
      </c>
      <c r="G106" s="13"/>
      <c r="H106" s="16">
        <v>1820</v>
      </c>
      <c r="I106" s="13"/>
      <c r="J106" s="37"/>
      <c r="K106" s="39"/>
    </row>
    <row r="107" spans="2:11">
      <c r="B107" s="13">
        <v>103</v>
      </c>
      <c r="C107" s="13" t="s">
        <v>285</v>
      </c>
      <c r="D107" s="380" t="s">
        <v>11</v>
      </c>
      <c r="E107" s="13">
        <v>2021</v>
      </c>
      <c r="F107" s="13" t="s">
        <v>388</v>
      </c>
      <c r="G107" s="13"/>
      <c r="H107" s="16">
        <v>935.483537777778</v>
      </c>
      <c r="I107" s="13"/>
      <c r="J107" s="37"/>
      <c r="K107" s="39"/>
    </row>
    <row r="108" s="3" customFormat="1" ht="20.1" customHeight="1" spans="2:13">
      <c r="B108" s="11" t="s">
        <v>61</v>
      </c>
      <c r="C108" s="12"/>
      <c r="D108" s="12"/>
      <c r="E108" s="12"/>
      <c r="F108" s="36"/>
      <c r="G108" s="122"/>
      <c r="H108" s="10">
        <f>SUM(H5:H107)</f>
        <v>147651.527287778</v>
      </c>
      <c r="I108" s="10"/>
      <c r="J108" s="10"/>
      <c r="K108" s="9"/>
      <c r="L108" s="10"/>
      <c r="M108" s="52"/>
    </row>
    <row r="109" spans="2:11">
      <c r="B109" s="13">
        <v>1</v>
      </c>
      <c r="C109" s="13" t="s">
        <v>285</v>
      </c>
      <c r="D109" s="380" t="s">
        <v>389</v>
      </c>
      <c r="E109" s="13">
        <v>2021</v>
      </c>
      <c r="F109" s="13" t="s">
        <v>390</v>
      </c>
      <c r="G109" s="13"/>
      <c r="H109" s="16">
        <v>28853.7793</v>
      </c>
      <c r="I109" s="13"/>
      <c r="J109" s="37"/>
      <c r="K109" s="39"/>
    </row>
    <row r="110" s="3" customFormat="1" ht="20.1" customHeight="1" spans="2:13">
      <c r="B110" s="11" t="s">
        <v>61</v>
      </c>
      <c r="C110" s="12"/>
      <c r="D110" s="12"/>
      <c r="E110" s="12"/>
      <c r="F110" s="36"/>
      <c r="G110" s="122"/>
      <c r="H110" s="10">
        <f>SUM(H109:H109)</f>
        <v>28853.7793</v>
      </c>
      <c r="I110" s="10"/>
      <c r="J110" s="10"/>
      <c r="K110" s="9"/>
      <c r="L110" s="10"/>
      <c r="M110" s="52"/>
    </row>
    <row r="111" s="3" customFormat="1" spans="2:11">
      <c r="B111" s="13">
        <v>1</v>
      </c>
      <c r="C111" s="13" t="s">
        <v>285</v>
      </c>
      <c r="D111" s="380" t="s">
        <v>391</v>
      </c>
      <c r="E111" s="13">
        <v>2021</v>
      </c>
      <c r="F111" s="13" t="s">
        <v>392</v>
      </c>
      <c r="G111" s="13"/>
      <c r="H111" s="16">
        <v>852</v>
      </c>
      <c r="I111" s="16"/>
      <c r="J111" s="37"/>
      <c r="K111" s="39"/>
    </row>
    <row r="112" s="3" customFormat="1" spans="2:11">
      <c r="B112" s="13">
        <v>2</v>
      </c>
      <c r="C112" s="13" t="s">
        <v>285</v>
      </c>
      <c r="D112" s="380" t="s">
        <v>391</v>
      </c>
      <c r="E112" s="13">
        <v>2021</v>
      </c>
      <c r="F112" s="13" t="s">
        <v>393</v>
      </c>
      <c r="G112" s="13"/>
      <c r="H112" s="16">
        <v>1886</v>
      </c>
      <c r="I112" s="16"/>
      <c r="J112" s="37"/>
      <c r="K112" s="39"/>
    </row>
    <row r="113" s="3" customFormat="1" spans="2:11">
      <c r="B113" s="13">
        <v>3</v>
      </c>
      <c r="C113" s="13" t="s">
        <v>285</v>
      </c>
      <c r="D113" s="380" t="s">
        <v>391</v>
      </c>
      <c r="E113" s="13">
        <v>2021</v>
      </c>
      <c r="F113" s="13" t="s">
        <v>394</v>
      </c>
      <c r="G113" s="13"/>
      <c r="H113" s="16">
        <v>208</v>
      </c>
      <c r="I113" s="16"/>
      <c r="J113" s="37"/>
      <c r="K113" s="39"/>
    </row>
    <row r="114" s="3" customFormat="1" spans="2:11">
      <c r="B114" s="13">
        <v>4</v>
      </c>
      <c r="C114" s="13" t="s">
        <v>285</v>
      </c>
      <c r="D114" s="380" t="s">
        <v>391</v>
      </c>
      <c r="E114" s="13">
        <v>2021</v>
      </c>
      <c r="F114" s="13" t="s">
        <v>395</v>
      </c>
      <c r="G114" s="13"/>
      <c r="H114" s="16">
        <v>300</v>
      </c>
      <c r="I114" s="16"/>
      <c r="J114" s="37"/>
      <c r="K114" s="39"/>
    </row>
    <row r="115" s="3" customFormat="1" spans="2:11">
      <c r="B115" s="13">
        <v>5</v>
      </c>
      <c r="C115" s="13" t="s">
        <v>285</v>
      </c>
      <c r="D115" s="380" t="s">
        <v>391</v>
      </c>
      <c r="E115" s="13">
        <v>2021</v>
      </c>
      <c r="F115" s="13" t="s">
        <v>394</v>
      </c>
      <c r="G115" s="13"/>
      <c r="H115" s="16">
        <v>975</v>
      </c>
      <c r="I115" s="16"/>
      <c r="J115" s="37"/>
      <c r="K115" s="39"/>
    </row>
    <row r="116" s="3" customFormat="1" spans="2:11">
      <c r="B116" s="13">
        <v>6</v>
      </c>
      <c r="C116" s="13" t="s">
        <v>285</v>
      </c>
      <c r="D116" s="380" t="s">
        <v>391</v>
      </c>
      <c r="E116" s="13">
        <v>2021</v>
      </c>
      <c r="F116" s="13" t="s">
        <v>396</v>
      </c>
      <c r="G116" s="13"/>
      <c r="H116" s="16">
        <v>975</v>
      </c>
      <c r="I116" s="13"/>
      <c r="J116" s="37"/>
      <c r="K116" s="39"/>
    </row>
    <row r="117" s="3" customFormat="1" spans="2:11">
      <c r="B117" s="13">
        <v>7</v>
      </c>
      <c r="C117" s="13" t="s">
        <v>285</v>
      </c>
      <c r="D117" s="380" t="s">
        <v>391</v>
      </c>
      <c r="E117" s="13">
        <v>2021</v>
      </c>
      <c r="F117" s="13" t="s">
        <v>397</v>
      </c>
      <c r="G117" s="13"/>
      <c r="H117" s="16">
        <v>650</v>
      </c>
      <c r="I117" s="13"/>
      <c r="J117" s="37"/>
      <c r="K117" s="39"/>
    </row>
    <row r="118" s="3" customFormat="1" spans="2:13">
      <c r="B118" s="11" t="s">
        <v>61</v>
      </c>
      <c r="C118" s="12"/>
      <c r="D118" s="12"/>
      <c r="E118" s="12"/>
      <c r="F118" s="329"/>
      <c r="G118" s="396"/>
      <c r="H118" s="378">
        <f>SUM(H111:H117)</f>
        <v>5846</v>
      </c>
      <c r="I118" s="378"/>
      <c r="J118" s="378"/>
      <c r="K118" s="9"/>
      <c r="L118" s="10"/>
      <c r="M118" s="52"/>
    </row>
    <row r="119" spans="2:11">
      <c r="B119" s="9" t="s">
        <v>398</v>
      </c>
      <c r="C119" s="9"/>
      <c r="D119" s="9"/>
      <c r="E119" s="9"/>
      <c r="F119" s="9"/>
      <c r="G119" s="122"/>
      <c r="H119" s="10"/>
      <c r="I119" s="10"/>
      <c r="J119" s="10"/>
      <c r="K119" s="13"/>
    </row>
    <row r="120" ht="19.5" spans="4:11">
      <c r="D120" s="52" t="s">
        <v>399</v>
      </c>
      <c r="E120" s="52"/>
      <c r="F120" s="52"/>
      <c r="G120" s="52"/>
      <c r="H120" s="397"/>
      <c r="I120" s="397"/>
      <c r="J120" s="397"/>
      <c r="K120" s="397"/>
    </row>
    <row r="121" ht="21.75" spans="3:11">
      <c r="C121" s="398">
        <v>1</v>
      </c>
      <c r="D121" s="364" t="s">
        <v>400</v>
      </c>
      <c r="E121" s="399" t="s">
        <v>401</v>
      </c>
      <c r="F121" s="9"/>
      <c r="G121" s="34">
        <v>118724</v>
      </c>
      <c r="H121" s="400"/>
      <c r="I121" s="403"/>
      <c r="J121" s="404"/>
      <c r="K121" s="403"/>
    </row>
    <row r="122" ht="21.75" spans="3:11">
      <c r="C122" s="398">
        <v>2</v>
      </c>
      <c r="D122" s="364" t="s">
        <v>402</v>
      </c>
      <c r="E122" s="399" t="s">
        <v>403</v>
      </c>
      <c r="F122" s="9"/>
      <c r="G122" s="34">
        <v>7164</v>
      </c>
      <c r="H122" s="401"/>
      <c r="I122" s="405"/>
      <c r="J122" s="406"/>
      <c r="K122" s="407"/>
    </row>
    <row r="123" ht="21" spans="3:7">
      <c r="C123" s="402">
        <v>3</v>
      </c>
      <c r="D123" s="364" t="s">
        <v>402</v>
      </c>
      <c r="E123" s="399" t="s">
        <v>404</v>
      </c>
      <c r="F123" s="13"/>
      <c r="G123" s="13">
        <v>44452</v>
      </c>
    </row>
    <row r="124" spans="2:7">
      <c r="B124" s="4">
        <f>C123+B117+B109+B107</f>
        <v>114</v>
      </c>
      <c r="G124" s="35">
        <f>G123+G122+G121+H118+H110+H108</f>
        <v>352691.306587778</v>
      </c>
    </row>
    <row r="127" s="3" customFormat="1" spans="2:11">
      <c r="B127" s="4"/>
      <c r="C127" s="4"/>
      <c r="D127" s="4"/>
      <c r="E127" s="4"/>
      <c r="F127" s="4"/>
      <c r="G127" s="4"/>
      <c r="H127" s="35"/>
      <c r="I127" s="35"/>
      <c r="J127" s="35"/>
      <c r="K127" s="4"/>
    </row>
    <row r="128" s="3" customFormat="1" spans="2:11">
      <c r="B128" s="4">
        <f>B124+BEGURU!B34+GPT!B19+SMH!B145+hsd!B36</f>
        <v>309</v>
      </c>
      <c r="C128" s="4"/>
      <c r="D128" s="4"/>
      <c r="E128" s="4"/>
      <c r="F128" s="4"/>
      <c r="G128" s="35">
        <f>G124+BEGURU!H34+GPT!F19+SMH!F145+hsd!G36</f>
        <v>1192631.65278667</v>
      </c>
      <c r="H128" s="35"/>
      <c r="I128" s="35"/>
      <c r="J128" s="35"/>
      <c r="K128" s="4"/>
    </row>
    <row r="129" s="3" customFormat="1" spans="2:11">
      <c r="B129" s="4"/>
      <c r="C129" s="4"/>
      <c r="D129" s="4"/>
      <c r="E129" s="4"/>
      <c r="F129" s="4"/>
      <c r="G129" s="4"/>
      <c r="H129" s="35"/>
      <c r="I129" s="35"/>
      <c r="J129" s="35"/>
      <c r="K129" s="4"/>
    </row>
    <row r="130" s="3" customFormat="1" spans="2:11">
      <c r="B130" s="4"/>
      <c r="C130" s="4"/>
      <c r="D130" s="4"/>
      <c r="E130" s="4"/>
      <c r="F130" s="4"/>
      <c r="G130" s="4"/>
      <c r="H130" s="35"/>
      <c r="I130" s="35"/>
      <c r="J130" s="35"/>
      <c r="K130" s="4"/>
    </row>
    <row r="131" s="3" customFormat="1" spans="2:11">
      <c r="B131" s="4"/>
      <c r="C131" s="4"/>
      <c r="D131" s="4"/>
      <c r="E131" s="4"/>
      <c r="F131" s="4"/>
      <c r="G131" s="4"/>
      <c r="H131" s="35"/>
      <c r="I131" s="35"/>
      <c r="J131" s="35"/>
      <c r="K131" s="4"/>
    </row>
    <row r="132" s="3" customFormat="1" spans="2:11">
      <c r="B132" s="4"/>
      <c r="C132" s="4"/>
      <c r="D132" s="4"/>
      <c r="E132" s="4"/>
      <c r="F132" s="4"/>
      <c r="G132" s="4"/>
      <c r="H132" s="35"/>
      <c r="I132" s="35"/>
      <c r="J132" s="35"/>
      <c r="K132" s="4"/>
    </row>
    <row r="133" s="3" customFormat="1" spans="2:11">
      <c r="B133" s="4"/>
      <c r="C133" s="4"/>
      <c r="D133" s="4"/>
      <c r="E133" s="4"/>
      <c r="F133" s="4"/>
      <c r="G133" s="4"/>
      <c r="H133" s="35"/>
      <c r="I133" s="35"/>
      <c r="J133" s="35"/>
      <c r="K133" s="4"/>
    </row>
    <row r="134" s="3" customFormat="1" spans="2:11">
      <c r="B134" s="4"/>
      <c r="C134" s="4"/>
      <c r="D134" s="4"/>
      <c r="E134" s="4"/>
      <c r="F134" s="4"/>
      <c r="G134" s="4"/>
      <c r="H134" s="35"/>
      <c r="I134" s="35"/>
      <c r="J134" s="35"/>
      <c r="K134" s="4"/>
    </row>
    <row r="135" s="3" customFormat="1" spans="2:11">
      <c r="B135" s="4"/>
      <c r="C135" s="4"/>
      <c r="D135" s="4"/>
      <c r="E135" s="4"/>
      <c r="F135" s="4"/>
      <c r="G135" s="4"/>
      <c r="H135" s="35"/>
      <c r="I135" s="35"/>
      <c r="J135" s="35"/>
      <c r="K135" s="4"/>
    </row>
    <row r="136" s="3" customFormat="1" spans="2:11">
      <c r="B136" s="4"/>
      <c r="C136" s="4"/>
      <c r="D136" s="4"/>
      <c r="E136" s="4"/>
      <c r="F136" s="4"/>
      <c r="G136" s="4"/>
      <c r="H136" s="35"/>
      <c r="I136" s="35"/>
      <c r="J136" s="35"/>
      <c r="K136" s="4"/>
    </row>
    <row r="137" s="3" customFormat="1" spans="2:11">
      <c r="B137" s="4"/>
      <c r="C137" s="4"/>
      <c r="D137" s="4"/>
      <c r="E137" s="4"/>
      <c r="F137" s="4"/>
      <c r="G137" s="4"/>
      <c r="H137" s="35"/>
      <c r="I137" s="35"/>
      <c r="J137" s="35"/>
      <c r="K137" s="4"/>
    </row>
    <row r="138" s="3" customFormat="1" spans="2:11">
      <c r="B138" s="4"/>
      <c r="C138" s="4"/>
      <c r="D138" s="4"/>
      <c r="E138" s="4"/>
      <c r="F138" s="4"/>
      <c r="G138" s="4"/>
      <c r="H138" s="35"/>
      <c r="I138" s="35"/>
      <c r="J138" s="35"/>
      <c r="K138" s="4"/>
    </row>
    <row r="139" s="3" customFormat="1" spans="2:11">
      <c r="B139" s="4"/>
      <c r="C139" s="4"/>
      <c r="D139" s="4"/>
      <c r="E139" s="4"/>
      <c r="F139" s="4"/>
      <c r="G139" s="4"/>
      <c r="H139" s="35"/>
      <c r="I139" s="35"/>
      <c r="J139" s="35"/>
      <c r="K139" s="4"/>
    </row>
    <row r="140" s="3" customFormat="1" spans="2:11">
      <c r="B140" s="4"/>
      <c r="C140" s="4"/>
      <c r="D140" s="4"/>
      <c r="E140" s="4"/>
      <c r="F140" s="4"/>
      <c r="G140" s="4"/>
      <c r="H140" s="35"/>
      <c r="I140" s="35"/>
      <c r="J140" s="35"/>
      <c r="K140" s="4"/>
    </row>
    <row r="141" s="3" customFormat="1" spans="2:11">
      <c r="B141" s="4"/>
      <c r="C141" s="4"/>
      <c r="D141" s="4"/>
      <c r="E141" s="4"/>
      <c r="F141" s="4"/>
      <c r="G141" s="4"/>
      <c r="H141" s="35"/>
      <c r="I141" s="35"/>
      <c r="J141" s="35"/>
      <c r="K141" s="4"/>
    </row>
    <row r="142" s="3" customFormat="1" spans="2:11">
      <c r="B142" s="4"/>
      <c r="C142" s="4"/>
      <c r="D142" s="4"/>
      <c r="E142" s="4"/>
      <c r="F142" s="4"/>
      <c r="G142" s="4"/>
      <c r="H142" s="35"/>
      <c r="I142" s="35"/>
      <c r="J142" s="35"/>
      <c r="K142" s="4"/>
    </row>
    <row r="143" s="3" customFormat="1" spans="2:11">
      <c r="B143" s="4"/>
      <c r="C143" s="4"/>
      <c r="D143" s="4"/>
      <c r="E143" s="4"/>
      <c r="F143" s="4"/>
      <c r="G143" s="4"/>
      <c r="H143" s="35"/>
      <c r="I143" s="35"/>
      <c r="J143" s="35"/>
      <c r="K143" s="4"/>
    </row>
    <row r="144" s="3" customFormat="1" spans="2:11">
      <c r="B144" s="4"/>
      <c r="C144" s="4"/>
      <c r="D144" s="4"/>
      <c r="E144" s="4"/>
      <c r="F144" s="4"/>
      <c r="G144" s="4"/>
      <c r="H144" s="35"/>
      <c r="I144" s="35"/>
      <c r="J144" s="35"/>
      <c r="K144" s="4"/>
    </row>
    <row r="145" s="3" customFormat="1" spans="2:11">
      <c r="B145" s="4"/>
      <c r="C145" s="4"/>
      <c r="D145" s="4"/>
      <c r="E145" s="4"/>
      <c r="F145" s="4"/>
      <c r="G145" s="4"/>
      <c r="H145" s="35"/>
      <c r="I145" s="35"/>
      <c r="J145" s="35"/>
      <c r="K145" s="4"/>
    </row>
    <row r="146" s="3" customFormat="1" spans="2:11">
      <c r="B146" s="4"/>
      <c r="C146" s="4"/>
      <c r="D146" s="4"/>
      <c r="E146" s="4"/>
      <c r="F146" s="4"/>
      <c r="G146" s="4"/>
      <c r="H146" s="35"/>
      <c r="I146" s="35"/>
      <c r="J146" s="35"/>
      <c r="K146" s="4"/>
    </row>
    <row r="147" s="3" customFormat="1" spans="2:11">
      <c r="B147" s="4"/>
      <c r="C147" s="4"/>
      <c r="D147" s="4"/>
      <c r="E147" s="4"/>
      <c r="F147" s="4"/>
      <c r="G147" s="4"/>
      <c r="H147" s="35"/>
      <c r="I147" s="35"/>
      <c r="J147" s="35"/>
      <c r="K147" s="4"/>
    </row>
    <row r="148" s="3" customFormat="1" spans="2:11">
      <c r="B148" s="4"/>
      <c r="C148" s="4"/>
      <c r="D148" s="4"/>
      <c r="E148" s="4"/>
      <c r="F148" s="4"/>
      <c r="G148" s="4"/>
      <c r="H148" s="35"/>
      <c r="I148" s="35"/>
      <c r="J148" s="35"/>
      <c r="K148" s="4"/>
    </row>
    <row r="149" s="3" customFormat="1" spans="2:11">
      <c r="B149" s="4"/>
      <c r="C149" s="4"/>
      <c r="D149" s="4"/>
      <c r="E149" s="4"/>
      <c r="F149" s="4"/>
      <c r="G149" s="4"/>
      <c r="H149" s="35"/>
      <c r="I149" s="35"/>
      <c r="J149" s="35"/>
      <c r="K149" s="4"/>
    </row>
    <row r="150" s="3" customFormat="1" spans="2:11">
      <c r="B150" s="4"/>
      <c r="C150" s="4"/>
      <c r="D150" s="4"/>
      <c r="E150" s="4"/>
      <c r="F150" s="4"/>
      <c r="G150" s="4"/>
      <c r="H150" s="35"/>
      <c r="I150" s="35"/>
      <c r="J150" s="35"/>
      <c r="K150" s="4"/>
    </row>
    <row r="151" s="3" customFormat="1" spans="2:11">
      <c r="B151" s="4"/>
      <c r="C151" s="4"/>
      <c r="D151" s="4"/>
      <c r="E151" s="4"/>
      <c r="F151" s="4"/>
      <c r="G151" s="4"/>
      <c r="H151" s="35"/>
      <c r="I151" s="35"/>
      <c r="J151" s="35"/>
      <c r="K151" s="4"/>
    </row>
    <row r="152" s="3" customFormat="1" spans="2:11">
      <c r="B152" s="4"/>
      <c r="C152" s="4"/>
      <c r="D152" s="4"/>
      <c r="E152" s="4"/>
      <c r="F152" s="4"/>
      <c r="G152" s="4"/>
      <c r="H152" s="35"/>
      <c r="I152" s="35"/>
      <c r="J152" s="35"/>
      <c r="K152" s="4"/>
    </row>
    <row r="153" s="3" customFormat="1" spans="2:11">
      <c r="B153" s="4"/>
      <c r="C153" s="4"/>
      <c r="D153" s="4"/>
      <c r="E153" s="4"/>
      <c r="F153" s="4"/>
      <c r="G153" s="4"/>
      <c r="H153" s="35"/>
      <c r="I153" s="35"/>
      <c r="J153" s="35"/>
      <c r="K153" s="4"/>
    </row>
    <row r="154" s="3" customFormat="1" spans="2:11">
      <c r="B154" s="4"/>
      <c r="C154" s="4"/>
      <c r="D154" s="4"/>
      <c r="E154" s="4"/>
      <c r="F154" s="4"/>
      <c r="G154" s="4"/>
      <c r="H154" s="35"/>
      <c r="I154" s="35"/>
      <c r="J154" s="35"/>
      <c r="K154" s="4"/>
    </row>
    <row r="155" s="3" customFormat="1" spans="2:11">
      <c r="B155" s="4"/>
      <c r="C155" s="4"/>
      <c r="D155" s="4"/>
      <c r="E155" s="4"/>
      <c r="F155" s="4"/>
      <c r="G155" s="4"/>
      <c r="H155" s="35"/>
      <c r="I155" s="35"/>
      <c r="J155" s="35"/>
      <c r="K155" s="4"/>
    </row>
    <row r="156" s="3" customFormat="1" spans="2:11">
      <c r="B156" s="4"/>
      <c r="C156" s="4"/>
      <c r="D156" s="4"/>
      <c r="E156" s="4"/>
      <c r="F156" s="4"/>
      <c r="G156" s="4"/>
      <c r="H156" s="35"/>
      <c r="I156" s="35"/>
      <c r="J156" s="35"/>
      <c r="K156" s="4"/>
    </row>
    <row r="157" s="3" customFormat="1" spans="2:11">
      <c r="B157" s="4"/>
      <c r="C157" s="4"/>
      <c r="D157" s="4"/>
      <c r="E157" s="4"/>
      <c r="F157" s="4"/>
      <c r="G157" s="4"/>
      <c r="H157" s="35"/>
      <c r="I157" s="35"/>
      <c r="J157" s="35"/>
      <c r="K157" s="4"/>
    </row>
    <row r="158" s="3" customFormat="1" spans="2:11">
      <c r="B158" s="4"/>
      <c r="C158" s="4"/>
      <c r="D158" s="4"/>
      <c r="E158" s="4"/>
      <c r="F158" s="4"/>
      <c r="G158" s="4"/>
      <c r="H158" s="35"/>
      <c r="I158" s="35"/>
      <c r="J158" s="35"/>
      <c r="K158" s="4"/>
    </row>
    <row r="159" s="3" customFormat="1" spans="2:11">
      <c r="B159" s="4"/>
      <c r="C159" s="4"/>
      <c r="D159" s="4"/>
      <c r="E159" s="4"/>
      <c r="F159" s="4"/>
      <c r="G159" s="4"/>
      <c r="H159" s="35"/>
      <c r="I159" s="35"/>
      <c r="J159" s="35"/>
      <c r="K159" s="4"/>
    </row>
    <row r="160" s="3" customFormat="1" spans="2:11">
      <c r="B160" s="4"/>
      <c r="C160" s="4"/>
      <c r="D160" s="4"/>
      <c r="E160" s="4"/>
      <c r="F160" s="4"/>
      <c r="G160" s="4"/>
      <c r="H160" s="35"/>
      <c r="I160" s="35"/>
      <c r="J160" s="35"/>
      <c r="K160" s="4"/>
    </row>
    <row r="161" s="3" customFormat="1" spans="2:11">
      <c r="B161" s="4"/>
      <c r="C161" s="4"/>
      <c r="D161" s="4"/>
      <c r="E161" s="4"/>
      <c r="F161" s="4"/>
      <c r="G161" s="4"/>
      <c r="H161" s="35"/>
      <c r="I161" s="35"/>
      <c r="J161" s="35"/>
      <c r="K161" s="4"/>
    </row>
    <row r="162" s="3" customFormat="1" spans="2:11">
      <c r="B162" s="4"/>
      <c r="C162" s="4"/>
      <c r="D162" s="4"/>
      <c r="E162" s="4"/>
      <c r="F162" s="4"/>
      <c r="G162" s="4"/>
      <c r="H162" s="35"/>
      <c r="I162" s="35"/>
      <c r="J162" s="35"/>
      <c r="K162" s="4"/>
    </row>
    <row r="163" s="3" customFormat="1" spans="2:11">
      <c r="B163" s="4"/>
      <c r="C163" s="4"/>
      <c r="D163" s="4"/>
      <c r="E163" s="4"/>
      <c r="F163" s="4"/>
      <c r="G163" s="4"/>
      <c r="H163" s="35"/>
      <c r="I163" s="35"/>
      <c r="J163" s="35"/>
      <c r="K163" s="4"/>
    </row>
    <row r="164" s="3" customFormat="1" spans="2:11">
      <c r="B164" s="4"/>
      <c r="C164" s="4"/>
      <c r="D164" s="4"/>
      <c r="E164" s="4"/>
      <c r="F164" s="4"/>
      <c r="G164" s="4"/>
      <c r="H164" s="35"/>
      <c r="I164" s="35"/>
      <c r="J164" s="35"/>
      <c r="K164" s="4"/>
    </row>
    <row r="165" s="3" customFormat="1" spans="2:11">
      <c r="B165" s="4"/>
      <c r="C165" s="4"/>
      <c r="D165" s="4"/>
      <c r="E165" s="4"/>
      <c r="F165" s="4"/>
      <c r="G165" s="4"/>
      <c r="H165" s="35"/>
      <c r="I165" s="35"/>
      <c r="J165" s="35"/>
      <c r="K165" s="4"/>
    </row>
    <row r="166" s="3" customFormat="1" spans="2:11">
      <c r="B166" s="4"/>
      <c r="C166" s="4"/>
      <c r="D166" s="4"/>
      <c r="E166" s="4"/>
      <c r="F166" s="4"/>
      <c r="G166" s="4"/>
      <c r="H166" s="35"/>
      <c r="I166" s="35"/>
      <c r="J166" s="35"/>
      <c r="K166" s="4"/>
    </row>
    <row r="167" s="3" customFormat="1" spans="2:11">
      <c r="B167" s="4"/>
      <c r="C167" s="4"/>
      <c r="D167" s="4"/>
      <c r="E167" s="4"/>
      <c r="F167" s="4"/>
      <c r="G167" s="4"/>
      <c r="H167" s="35"/>
      <c r="I167" s="35"/>
      <c r="J167" s="35"/>
      <c r="K167" s="4"/>
    </row>
    <row r="168" s="3" customFormat="1" spans="2:11">
      <c r="B168" s="4"/>
      <c r="C168" s="4"/>
      <c r="D168" s="4"/>
      <c r="E168" s="4"/>
      <c r="F168" s="4"/>
      <c r="G168" s="4"/>
      <c r="H168" s="35"/>
      <c r="I168" s="35"/>
      <c r="J168" s="35"/>
      <c r="K168" s="4"/>
    </row>
    <row r="169" s="3" customFormat="1" spans="2:11">
      <c r="B169" s="4"/>
      <c r="C169" s="4"/>
      <c r="D169" s="4"/>
      <c r="E169" s="4"/>
      <c r="F169" s="4"/>
      <c r="G169" s="4"/>
      <c r="H169" s="35"/>
      <c r="I169" s="35"/>
      <c r="J169" s="35"/>
      <c r="K169" s="4"/>
    </row>
    <row r="170" s="3" customFormat="1" spans="2:11">
      <c r="B170" s="4"/>
      <c r="C170" s="4"/>
      <c r="D170" s="4"/>
      <c r="E170" s="4"/>
      <c r="F170" s="4"/>
      <c r="G170" s="4"/>
      <c r="H170" s="35"/>
      <c r="I170" s="35"/>
      <c r="J170" s="35"/>
      <c r="K170" s="4"/>
    </row>
    <row r="171" s="3" customFormat="1" spans="2:11">
      <c r="B171" s="4"/>
      <c r="C171" s="4"/>
      <c r="D171" s="4"/>
      <c r="E171" s="4"/>
      <c r="F171" s="4"/>
      <c r="G171" s="4"/>
      <c r="H171" s="35"/>
      <c r="I171" s="35"/>
      <c r="J171" s="35"/>
      <c r="K171" s="4"/>
    </row>
    <row r="172" s="3" customFormat="1" spans="2:11">
      <c r="B172" s="4"/>
      <c r="C172" s="4"/>
      <c r="D172" s="4"/>
      <c r="E172" s="4"/>
      <c r="F172" s="4"/>
      <c r="G172" s="4"/>
      <c r="H172" s="35"/>
      <c r="I172" s="35"/>
      <c r="J172" s="35"/>
      <c r="K172" s="4"/>
    </row>
    <row r="173" s="3" customFormat="1" spans="2:11">
      <c r="B173" s="4"/>
      <c r="C173" s="4"/>
      <c r="D173" s="4"/>
      <c r="E173" s="4"/>
      <c r="F173" s="4"/>
      <c r="G173" s="4"/>
      <c r="H173" s="35"/>
      <c r="I173" s="35"/>
      <c r="J173" s="35"/>
      <c r="K173" s="4"/>
    </row>
    <row r="174" s="3" customFormat="1" spans="2:11">
      <c r="B174" s="4"/>
      <c r="C174" s="4"/>
      <c r="D174" s="4"/>
      <c r="E174" s="4"/>
      <c r="F174" s="4"/>
      <c r="G174" s="4"/>
      <c r="H174" s="35"/>
      <c r="I174" s="35"/>
      <c r="J174" s="35"/>
      <c r="K174" s="4"/>
    </row>
    <row r="175" s="3" customFormat="1" spans="2:11">
      <c r="B175" s="4"/>
      <c r="C175" s="4"/>
      <c r="D175" s="4"/>
      <c r="E175" s="4"/>
      <c r="F175" s="4"/>
      <c r="G175" s="4"/>
      <c r="H175" s="35"/>
      <c r="I175" s="35"/>
      <c r="J175" s="35"/>
      <c r="K175" s="4"/>
    </row>
    <row r="176" s="3" customFormat="1" spans="2:11">
      <c r="B176" s="4"/>
      <c r="C176" s="4"/>
      <c r="D176" s="4"/>
      <c r="E176" s="4"/>
      <c r="F176" s="4"/>
      <c r="G176" s="4"/>
      <c r="H176" s="35"/>
      <c r="I176" s="35"/>
      <c r="J176" s="35"/>
      <c r="K176" s="4"/>
    </row>
    <row r="177" s="3" customFormat="1" spans="2:11">
      <c r="B177" s="4"/>
      <c r="C177" s="4"/>
      <c r="D177" s="4"/>
      <c r="E177" s="4"/>
      <c r="F177" s="4"/>
      <c r="G177" s="4"/>
      <c r="H177" s="35"/>
      <c r="I177" s="35"/>
      <c r="J177" s="35"/>
      <c r="K177" s="4"/>
    </row>
    <row r="178" s="3" customFormat="1" spans="2:11">
      <c r="B178" s="4"/>
      <c r="C178" s="4"/>
      <c r="D178" s="4"/>
      <c r="E178" s="4"/>
      <c r="F178" s="4"/>
      <c r="G178" s="4"/>
      <c r="H178" s="35"/>
      <c r="I178" s="35"/>
      <c r="J178" s="35"/>
      <c r="K178" s="4"/>
    </row>
    <row r="179" s="3" customFormat="1" spans="2:11">
      <c r="B179" s="4"/>
      <c r="C179" s="4"/>
      <c r="D179" s="4"/>
      <c r="E179" s="4"/>
      <c r="F179" s="4"/>
      <c r="G179" s="4"/>
      <c r="H179" s="35"/>
      <c r="I179" s="35"/>
      <c r="J179" s="35"/>
      <c r="K179" s="4"/>
    </row>
    <row r="180" s="3" customFormat="1" spans="2:11">
      <c r="B180" s="4"/>
      <c r="C180" s="4"/>
      <c r="D180" s="4"/>
      <c r="E180" s="4"/>
      <c r="F180" s="4"/>
      <c r="G180" s="4"/>
      <c r="H180" s="35"/>
      <c r="I180" s="35"/>
      <c r="J180" s="35"/>
      <c r="K180" s="4"/>
    </row>
    <row r="181" s="3" customFormat="1" spans="2:11">
      <c r="B181" s="4"/>
      <c r="C181" s="4"/>
      <c r="D181" s="4"/>
      <c r="E181" s="4"/>
      <c r="F181" s="4"/>
      <c r="G181" s="4"/>
      <c r="H181" s="35"/>
      <c r="I181" s="35"/>
      <c r="J181" s="35"/>
      <c r="K181" s="4"/>
    </row>
    <row r="182" s="3" customFormat="1" spans="2:11">
      <c r="B182" s="4"/>
      <c r="C182" s="4"/>
      <c r="D182" s="4"/>
      <c r="E182" s="4"/>
      <c r="F182" s="4"/>
      <c r="G182" s="4"/>
      <c r="H182" s="35"/>
      <c r="I182" s="35"/>
      <c r="J182" s="35"/>
      <c r="K182" s="4"/>
    </row>
    <row r="183" s="3" customFormat="1" spans="2:11">
      <c r="B183" s="4"/>
      <c r="C183" s="4"/>
      <c r="D183" s="4"/>
      <c r="E183" s="4"/>
      <c r="F183" s="4"/>
      <c r="G183" s="4"/>
      <c r="H183" s="35"/>
      <c r="I183" s="35"/>
      <c r="J183" s="35"/>
      <c r="K183" s="4"/>
    </row>
    <row r="184" s="3" customFormat="1" spans="2:11">
      <c r="B184" s="4"/>
      <c r="C184" s="4"/>
      <c r="D184" s="4"/>
      <c r="E184" s="4"/>
      <c r="F184" s="4"/>
      <c r="G184" s="4"/>
      <c r="H184" s="35"/>
      <c r="I184" s="35"/>
      <c r="J184" s="35"/>
      <c r="K184" s="4"/>
    </row>
    <row r="185" s="3" customFormat="1" spans="2:11">
      <c r="B185" s="4"/>
      <c r="C185" s="4"/>
      <c r="D185" s="4"/>
      <c r="E185" s="4"/>
      <c r="F185" s="4"/>
      <c r="G185" s="4"/>
      <c r="H185" s="35"/>
      <c r="I185" s="35"/>
      <c r="J185" s="35"/>
      <c r="K185" s="4"/>
    </row>
    <row r="186" s="3" customFormat="1" spans="2:11">
      <c r="B186" s="4"/>
      <c r="C186" s="4"/>
      <c r="D186" s="4"/>
      <c r="E186" s="4"/>
      <c r="F186" s="4"/>
      <c r="G186" s="4"/>
      <c r="H186" s="35"/>
      <c r="I186" s="35"/>
      <c r="J186" s="35"/>
      <c r="K186" s="4"/>
    </row>
    <row r="187" s="3" customFormat="1" spans="2:11">
      <c r="B187" s="4"/>
      <c r="C187" s="4"/>
      <c r="D187" s="4"/>
      <c r="E187" s="4"/>
      <c r="F187" s="4"/>
      <c r="G187" s="4"/>
      <c r="H187" s="35"/>
      <c r="I187" s="35"/>
      <c r="J187" s="35"/>
      <c r="K187" s="4"/>
    </row>
    <row r="188" s="3" customFormat="1" spans="2:11">
      <c r="B188" s="4"/>
      <c r="C188" s="4"/>
      <c r="D188" s="4"/>
      <c r="E188" s="4"/>
      <c r="F188" s="4"/>
      <c r="G188" s="4"/>
      <c r="H188" s="35"/>
      <c r="I188" s="35"/>
      <c r="J188" s="35"/>
      <c r="K188" s="4"/>
    </row>
    <row r="189" s="3" customFormat="1" spans="2:11">
      <c r="B189" s="4"/>
      <c r="C189" s="4"/>
      <c r="D189" s="4"/>
      <c r="E189" s="4"/>
      <c r="F189" s="4"/>
      <c r="G189" s="4"/>
      <c r="H189" s="35"/>
      <c r="I189" s="35"/>
      <c r="J189" s="35"/>
      <c r="K189" s="4"/>
    </row>
    <row r="190" s="3" customFormat="1" spans="2:11">
      <c r="B190" s="4"/>
      <c r="C190" s="4"/>
      <c r="D190" s="4"/>
      <c r="E190" s="4"/>
      <c r="F190" s="4"/>
      <c r="G190" s="4"/>
      <c r="H190" s="35"/>
      <c r="I190" s="35"/>
      <c r="J190" s="35"/>
      <c r="K190" s="4"/>
    </row>
    <row r="191" s="3" customFormat="1" spans="2:11">
      <c r="B191" s="4"/>
      <c r="C191" s="4"/>
      <c r="D191" s="4"/>
      <c r="E191" s="4"/>
      <c r="F191" s="4"/>
      <c r="G191" s="4"/>
      <c r="H191" s="35"/>
      <c r="I191" s="35"/>
      <c r="J191" s="35"/>
      <c r="K191" s="4"/>
    </row>
    <row r="192" s="3" customFormat="1" spans="2:11">
      <c r="B192" s="4"/>
      <c r="C192" s="4"/>
      <c r="D192" s="4"/>
      <c r="E192" s="4"/>
      <c r="F192" s="4"/>
      <c r="G192" s="4"/>
      <c r="H192" s="35"/>
      <c r="I192" s="35"/>
      <c r="J192" s="35"/>
      <c r="K192" s="4"/>
    </row>
    <row r="193" s="3" customFormat="1" spans="2:11">
      <c r="B193" s="4"/>
      <c r="C193" s="4"/>
      <c r="D193" s="4"/>
      <c r="E193" s="4"/>
      <c r="F193" s="4"/>
      <c r="G193" s="4"/>
      <c r="H193" s="35"/>
      <c r="I193" s="35"/>
      <c r="J193" s="35"/>
      <c r="K193" s="4"/>
    </row>
    <row r="194" s="3" customFormat="1" spans="2:11">
      <c r="B194" s="4"/>
      <c r="C194" s="4"/>
      <c r="D194" s="4"/>
      <c r="E194" s="4"/>
      <c r="F194" s="4"/>
      <c r="G194" s="4"/>
      <c r="H194" s="35"/>
      <c r="I194" s="35"/>
      <c r="J194" s="35"/>
      <c r="K194" s="4"/>
    </row>
    <row r="195" s="3" customFormat="1" spans="2:11">
      <c r="B195" s="4"/>
      <c r="C195" s="4"/>
      <c r="D195" s="4"/>
      <c r="E195" s="4"/>
      <c r="F195" s="4"/>
      <c r="G195" s="4"/>
      <c r="H195" s="35"/>
      <c r="I195" s="35"/>
      <c r="J195" s="35"/>
      <c r="K195" s="4"/>
    </row>
    <row r="196" s="3" customFormat="1" spans="2:11">
      <c r="B196" s="4"/>
      <c r="C196" s="4"/>
      <c r="D196" s="4"/>
      <c r="E196" s="4"/>
      <c r="F196" s="4"/>
      <c r="G196" s="4"/>
      <c r="H196" s="35"/>
      <c r="I196" s="35"/>
      <c r="J196" s="35"/>
      <c r="K196" s="4"/>
    </row>
    <row r="197" spans="3:9">
      <c r="C197" s="193" t="s">
        <v>405</v>
      </c>
      <c r="D197" s="193"/>
      <c r="E197" s="193"/>
      <c r="F197" s="193"/>
      <c r="G197" s="193"/>
      <c r="H197" s="193"/>
      <c r="I197" s="193"/>
    </row>
    <row r="198" spans="3:9">
      <c r="C198" s="197">
        <v>1</v>
      </c>
      <c r="D198" s="197" t="s">
        <v>406</v>
      </c>
      <c r="E198" s="197">
        <v>327</v>
      </c>
      <c r="F198" s="390" t="s">
        <v>407</v>
      </c>
      <c r="G198" s="390">
        <v>15896</v>
      </c>
      <c r="H198" s="391">
        <v>45299</v>
      </c>
      <c r="I198" s="390" t="s">
        <v>408</v>
      </c>
    </row>
    <row r="199" spans="3:9">
      <c r="C199" s="197">
        <v>2</v>
      </c>
      <c r="D199" s="197" t="s">
        <v>409</v>
      </c>
      <c r="E199" s="197">
        <v>600</v>
      </c>
      <c r="F199" s="197"/>
      <c r="G199" s="197"/>
      <c r="H199" s="197"/>
      <c r="I199" s="197"/>
    </row>
    <row r="200" spans="3:9">
      <c r="C200" s="197">
        <v>3</v>
      </c>
      <c r="D200" s="197" t="s">
        <v>410</v>
      </c>
      <c r="E200" s="197">
        <v>927</v>
      </c>
      <c r="F200" s="197"/>
      <c r="G200" s="197"/>
      <c r="H200" s="197"/>
      <c r="I200" s="197"/>
    </row>
    <row r="201" spans="3:9">
      <c r="C201" s="197">
        <v>4</v>
      </c>
      <c r="D201" s="197" t="s">
        <v>411</v>
      </c>
      <c r="E201" s="197">
        <v>1581</v>
      </c>
      <c r="F201" s="197"/>
      <c r="G201" s="197"/>
      <c r="H201" s="197"/>
      <c r="I201" s="197"/>
    </row>
    <row r="202" spans="3:9">
      <c r="C202" s="197">
        <v>5</v>
      </c>
      <c r="D202" s="197" t="s">
        <v>412</v>
      </c>
      <c r="E202" s="197">
        <v>1254</v>
      </c>
      <c r="F202" s="197"/>
      <c r="G202" s="197"/>
      <c r="H202" s="197"/>
      <c r="I202" s="197"/>
    </row>
    <row r="203" spans="3:9">
      <c r="C203" s="197">
        <v>6</v>
      </c>
      <c r="D203" s="197" t="s">
        <v>413</v>
      </c>
      <c r="E203" s="197">
        <v>300</v>
      </c>
      <c r="F203" s="197"/>
      <c r="G203" s="197"/>
      <c r="H203" s="197"/>
      <c r="I203" s="197"/>
    </row>
    <row r="204" spans="3:9">
      <c r="C204" s="197">
        <v>7</v>
      </c>
      <c r="D204" s="197" t="s">
        <v>414</v>
      </c>
      <c r="E204" s="197">
        <v>627</v>
      </c>
      <c r="F204" s="197"/>
      <c r="G204" s="197"/>
      <c r="H204" s="197"/>
      <c r="I204" s="197"/>
    </row>
    <row r="205" spans="3:9">
      <c r="C205" s="197">
        <v>8</v>
      </c>
      <c r="D205" s="197" t="s">
        <v>415</v>
      </c>
      <c r="E205" s="197">
        <v>300</v>
      </c>
      <c r="F205" s="197"/>
      <c r="G205" s="197"/>
      <c r="H205" s="197"/>
      <c r="I205" s="197"/>
    </row>
    <row r="206" spans="3:9">
      <c r="C206" s="197">
        <v>9</v>
      </c>
      <c r="D206" s="197" t="s">
        <v>416</v>
      </c>
      <c r="E206" s="197">
        <v>327</v>
      </c>
      <c r="F206" s="197"/>
      <c r="G206" s="197"/>
      <c r="H206" s="197"/>
      <c r="I206" s="197"/>
    </row>
    <row r="207" spans="3:9">
      <c r="C207" s="197">
        <v>10</v>
      </c>
      <c r="D207" s="197" t="s">
        <v>417</v>
      </c>
      <c r="E207" s="197">
        <v>1281</v>
      </c>
      <c r="F207" s="197"/>
      <c r="G207" s="197"/>
      <c r="H207" s="197"/>
      <c r="I207" s="197"/>
    </row>
    <row r="208" spans="3:9">
      <c r="C208" s="197">
        <v>11</v>
      </c>
      <c r="D208" s="197" t="s">
        <v>418</v>
      </c>
      <c r="E208" s="197">
        <v>954</v>
      </c>
      <c r="F208" s="197"/>
      <c r="G208" s="197"/>
      <c r="H208" s="197"/>
      <c r="I208" s="197"/>
    </row>
    <row r="209" spans="3:9">
      <c r="C209" s="197">
        <v>12</v>
      </c>
      <c r="D209" s="197" t="s">
        <v>419</v>
      </c>
      <c r="E209" s="197">
        <v>627</v>
      </c>
      <c r="F209" s="197"/>
      <c r="G209" s="197"/>
      <c r="H209" s="197"/>
      <c r="I209" s="197"/>
    </row>
    <row r="210" spans="3:9">
      <c r="C210" s="197">
        <v>13</v>
      </c>
      <c r="D210" s="197" t="s">
        <v>420</v>
      </c>
      <c r="E210" s="197">
        <v>1281</v>
      </c>
      <c r="F210" s="197"/>
      <c r="G210" s="197"/>
      <c r="H210" s="197"/>
      <c r="I210" s="197"/>
    </row>
    <row r="211" spans="3:9">
      <c r="C211" s="197">
        <v>14</v>
      </c>
      <c r="D211" s="197" t="s">
        <v>421</v>
      </c>
      <c r="E211" s="197">
        <v>954</v>
      </c>
      <c r="F211" s="197"/>
      <c r="G211" s="197"/>
      <c r="H211" s="197"/>
      <c r="I211" s="197"/>
    </row>
    <row r="212" spans="3:9">
      <c r="C212" s="197">
        <v>15</v>
      </c>
      <c r="D212" s="197" t="s">
        <v>422</v>
      </c>
      <c r="E212" s="197">
        <v>981</v>
      </c>
      <c r="F212" s="197"/>
      <c r="G212" s="197"/>
      <c r="H212" s="197"/>
      <c r="I212" s="197"/>
    </row>
    <row r="213" spans="3:9">
      <c r="C213" s="197">
        <v>16</v>
      </c>
      <c r="D213" s="197" t="s">
        <v>423</v>
      </c>
      <c r="E213" s="197">
        <v>654</v>
      </c>
      <c r="F213" s="197"/>
      <c r="G213" s="197"/>
      <c r="H213" s="197"/>
      <c r="I213" s="197"/>
    </row>
    <row r="214" spans="3:9">
      <c r="C214" s="197">
        <v>17</v>
      </c>
      <c r="D214" s="197" t="s">
        <v>424</v>
      </c>
      <c r="E214" s="197">
        <v>327</v>
      </c>
      <c r="F214" s="197"/>
      <c r="G214" s="197"/>
      <c r="H214" s="197"/>
      <c r="I214" s="197"/>
    </row>
    <row r="215" spans="3:9">
      <c r="C215" s="197">
        <v>18</v>
      </c>
      <c r="D215" s="197" t="s">
        <v>425</v>
      </c>
      <c r="E215" s="197">
        <v>327</v>
      </c>
      <c r="F215" s="197"/>
      <c r="G215" s="197"/>
      <c r="H215" s="197"/>
      <c r="I215" s="197"/>
    </row>
    <row r="216" spans="3:9">
      <c r="C216" s="197"/>
      <c r="D216" s="197"/>
      <c r="E216" s="197"/>
      <c r="F216" s="197"/>
      <c r="G216" s="197"/>
      <c r="H216" s="197"/>
      <c r="I216" s="197"/>
    </row>
  </sheetData>
  <autoFilter ref="B3:U3">
    <extLst/>
  </autoFilter>
  <mergeCells count="8">
    <mergeCell ref="B1:K1"/>
    <mergeCell ref="B4:K4"/>
    <mergeCell ref="B108:F108"/>
    <mergeCell ref="B110:F110"/>
    <mergeCell ref="B118:F118"/>
    <mergeCell ref="B119:F119"/>
    <mergeCell ref="D120:G120"/>
    <mergeCell ref="C197:I197"/>
  </mergeCells>
  <printOptions horizontalCentered="1"/>
  <pageMargins left="0.118110236220472" right="0.118110236220472" top="0.551181102362205" bottom="0.551181102362205" header="0.31496062992126" footer="0.31496062992126"/>
  <pageSetup paperSize="9" scale="58" fitToHeight="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181"/>
  <sheetViews>
    <sheetView workbookViewId="0">
      <selection activeCell="B2" sqref="B2"/>
    </sheetView>
  </sheetViews>
  <sheetFormatPr defaultColWidth="9.14285714285714" defaultRowHeight="18.75"/>
  <cols>
    <col min="1" max="1" width="4.28571428571429" style="3" customWidth="1"/>
    <col min="2" max="2" width="7.71428571428571" style="4" customWidth="1"/>
    <col min="3" max="3" width="15.4285714285714" style="4" customWidth="1"/>
    <col min="4" max="4" width="13.7142857142857" style="4" customWidth="1"/>
    <col min="5" max="5" width="12.5714285714286" style="4" customWidth="1"/>
    <col min="6" max="6" width="11.4285714285714" style="4" customWidth="1"/>
    <col min="7" max="7" width="14.2857142857143" style="5" customWidth="1"/>
    <col min="8" max="8" width="13" style="5" customWidth="1"/>
    <col min="9" max="9" width="12.1428571428571" style="5" customWidth="1"/>
    <col min="10" max="10" width="7.57142857142857" style="4" customWidth="1"/>
    <col min="11" max="11" width="14.2857142857143" style="4" customWidth="1"/>
    <col min="12" max="12" width="11.1428571428571" style="3" customWidth="1"/>
    <col min="13" max="13" width="9.14285714285714" style="3"/>
    <col min="14" max="14" width="12.8571428571429" style="3" customWidth="1"/>
    <col min="15" max="15" width="11.5714285714286" style="3" customWidth="1"/>
    <col min="16" max="16" width="13.4285714285714" style="3" customWidth="1"/>
    <col min="17" max="18" width="9.14285714285714" style="3"/>
    <col min="19" max="19" width="12.8571428571429" style="3" customWidth="1"/>
    <col min="20" max="16384" width="9.14285714285714" style="3"/>
  </cols>
  <sheetData>
    <row r="1" ht="21" spans="2:12">
      <c r="B1" s="377" t="s">
        <v>426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="1" customFormat="1" ht="37.5" customHeight="1" spans="2:12">
      <c r="B2" s="89" t="s">
        <v>2</v>
      </c>
      <c r="C2" s="89" t="s">
        <v>3</v>
      </c>
      <c r="D2" s="89" t="s">
        <v>4</v>
      </c>
      <c r="E2" s="89" t="s">
        <v>5</v>
      </c>
      <c r="F2" s="89" t="s">
        <v>284</v>
      </c>
      <c r="G2" s="89" t="s">
        <v>6</v>
      </c>
      <c r="H2" s="378" t="s">
        <v>7</v>
      </c>
      <c r="I2" s="389" t="s">
        <v>427</v>
      </c>
      <c r="J2" s="89" t="s">
        <v>8</v>
      </c>
      <c r="K2" s="378" t="s">
        <v>9</v>
      </c>
      <c r="L2" s="89" t="s">
        <v>10</v>
      </c>
    </row>
    <row r="3" s="3" customFormat="1" spans="2:12">
      <c r="B3" s="52">
        <v>1</v>
      </c>
      <c r="C3" s="52" t="s">
        <v>428</v>
      </c>
      <c r="D3" s="52">
        <v>2022</v>
      </c>
      <c r="E3" s="379" t="s">
        <v>429</v>
      </c>
      <c r="F3" s="380" t="s">
        <v>11</v>
      </c>
      <c r="G3" s="380" t="s">
        <v>430</v>
      </c>
      <c r="H3" s="381">
        <v>2242</v>
      </c>
      <c r="I3" s="390"/>
      <c r="J3" s="391"/>
      <c r="K3" s="390"/>
      <c r="L3" s="392"/>
    </row>
    <row r="4" s="3" customFormat="1" spans="2:12">
      <c r="B4" s="52">
        <v>2</v>
      </c>
      <c r="C4" s="52" t="s">
        <v>428</v>
      </c>
      <c r="D4" s="52">
        <v>2022</v>
      </c>
      <c r="E4" s="379" t="s">
        <v>431</v>
      </c>
      <c r="F4" s="380" t="s">
        <v>11</v>
      </c>
      <c r="G4" s="380" t="s">
        <v>430</v>
      </c>
      <c r="H4" s="381">
        <v>432</v>
      </c>
      <c r="I4" s="52"/>
      <c r="J4" s="52"/>
      <c r="K4" s="52"/>
      <c r="L4" s="13"/>
    </row>
    <row r="5" s="3" customFormat="1" spans="2:12">
      <c r="B5" s="52">
        <v>3</v>
      </c>
      <c r="C5" s="52" t="s">
        <v>428</v>
      </c>
      <c r="D5" s="52">
        <v>2022</v>
      </c>
      <c r="E5" s="379" t="s">
        <v>432</v>
      </c>
      <c r="F5" s="380" t="s">
        <v>11</v>
      </c>
      <c r="G5" s="380" t="s">
        <v>430</v>
      </c>
      <c r="H5" s="381">
        <v>154</v>
      </c>
      <c r="I5" s="52"/>
      <c r="J5" s="52"/>
      <c r="K5" s="52"/>
      <c r="L5" s="13"/>
    </row>
    <row r="6" s="3" customFormat="1" spans="2:12">
      <c r="B6" s="52">
        <v>4</v>
      </c>
      <c r="C6" s="52" t="s">
        <v>428</v>
      </c>
      <c r="D6" s="52">
        <v>2022</v>
      </c>
      <c r="E6" s="379" t="s">
        <v>433</v>
      </c>
      <c r="F6" s="380" t="s">
        <v>11</v>
      </c>
      <c r="G6" s="380" t="s">
        <v>434</v>
      </c>
      <c r="H6" s="381">
        <v>59</v>
      </c>
      <c r="I6" s="52"/>
      <c r="J6" s="52"/>
      <c r="K6" s="52"/>
      <c r="L6" s="13"/>
    </row>
    <row r="7" s="3" customFormat="1" spans="2:12">
      <c r="B7" s="52">
        <v>5</v>
      </c>
      <c r="C7" s="52" t="s">
        <v>428</v>
      </c>
      <c r="D7" s="52">
        <v>2022</v>
      </c>
      <c r="E7" s="379" t="s">
        <v>435</v>
      </c>
      <c r="F7" s="380" t="s">
        <v>11</v>
      </c>
      <c r="G7" s="380" t="s">
        <v>434</v>
      </c>
      <c r="H7" s="381">
        <v>181</v>
      </c>
      <c r="I7" s="52"/>
      <c r="J7" s="52"/>
      <c r="K7" s="52"/>
      <c r="L7" s="13"/>
    </row>
    <row r="8" s="3" customFormat="1" spans="2:12">
      <c r="B8" s="52">
        <v>6</v>
      </c>
      <c r="C8" s="52" t="s">
        <v>428</v>
      </c>
      <c r="D8" s="52">
        <v>2022</v>
      </c>
      <c r="E8" s="379" t="s">
        <v>436</v>
      </c>
      <c r="F8" s="380" t="s">
        <v>11</v>
      </c>
      <c r="G8" s="380" t="s">
        <v>434</v>
      </c>
      <c r="H8" s="381">
        <v>202</v>
      </c>
      <c r="I8" s="52"/>
      <c r="J8" s="52"/>
      <c r="K8" s="52"/>
      <c r="L8" s="13"/>
    </row>
    <row r="9" s="3" customFormat="1" spans="2:12">
      <c r="B9" s="52">
        <v>7</v>
      </c>
      <c r="C9" s="52" t="s">
        <v>428</v>
      </c>
      <c r="D9" s="52">
        <v>2022</v>
      </c>
      <c r="E9" s="379" t="s">
        <v>437</v>
      </c>
      <c r="F9" s="380" t="s">
        <v>11</v>
      </c>
      <c r="G9" s="380" t="s">
        <v>15</v>
      </c>
      <c r="H9" s="381">
        <v>1307</v>
      </c>
      <c r="I9" s="52"/>
      <c r="J9" s="52"/>
      <c r="K9" s="52"/>
      <c r="L9" s="13"/>
    </row>
    <row r="10" s="3" customFormat="1" spans="2:12">
      <c r="B10" s="52">
        <v>8</v>
      </c>
      <c r="C10" s="52" t="s">
        <v>428</v>
      </c>
      <c r="D10" s="52">
        <v>2022</v>
      </c>
      <c r="E10" s="379" t="s">
        <v>438</v>
      </c>
      <c r="F10" s="380" t="s">
        <v>11</v>
      </c>
      <c r="G10" s="380" t="s">
        <v>15</v>
      </c>
      <c r="H10" s="381">
        <v>1296</v>
      </c>
      <c r="I10" s="52"/>
      <c r="J10" s="52"/>
      <c r="K10" s="52"/>
      <c r="L10" s="13"/>
    </row>
    <row r="11" s="3" customFormat="1" spans="2:12">
      <c r="B11" s="52">
        <v>9</v>
      </c>
      <c r="C11" s="52" t="s">
        <v>428</v>
      </c>
      <c r="D11" s="52">
        <v>2022</v>
      </c>
      <c r="E11" s="379" t="s">
        <v>439</v>
      </c>
      <c r="F11" s="380" t="s">
        <v>11</v>
      </c>
      <c r="G11" s="380" t="s">
        <v>15</v>
      </c>
      <c r="H11" s="381">
        <v>412</v>
      </c>
      <c r="I11" s="52"/>
      <c r="J11" s="52"/>
      <c r="K11" s="52"/>
      <c r="L11" s="13"/>
    </row>
    <row r="12" s="3" customFormat="1" spans="2:12">
      <c r="B12" s="52">
        <v>10</v>
      </c>
      <c r="C12" s="52" t="s">
        <v>428</v>
      </c>
      <c r="D12" s="52">
        <v>2022</v>
      </c>
      <c r="E12" s="379" t="s">
        <v>440</v>
      </c>
      <c r="F12" s="380" t="s">
        <v>11</v>
      </c>
      <c r="G12" s="380" t="s">
        <v>15</v>
      </c>
      <c r="H12" s="381">
        <v>475</v>
      </c>
      <c r="I12" s="52"/>
      <c r="J12" s="52"/>
      <c r="K12" s="52"/>
      <c r="L12" s="13"/>
    </row>
    <row r="13" s="3" customFormat="1" spans="2:12">
      <c r="B13" s="52">
        <v>11</v>
      </c>
      <c r="C13" s="52" t="s">
        <v>428</v>
      </c>
      <c r="D13" s="52">
        <v>2022</v>
      </c>
      <c r="E13" s="379" t="s">
        <v>441</v>
      </c>
      <c r="F13" s="380" t="s">
        <v>11</v>
      </c>
      <c r="G13" s="380" t="s">
        <v>15</v>
      </c>
      <c r="H13" s="381">
        <v>1061</v>
      </c>
      <c r="I13" s="52"/>
      <c r="J13" s="52"/>
      <c r="K13" s="52"/>
      <c r="L13" s="13"/>
    </row>
    <row r="14" s="3" customFormat="1" spans="2:12">
      <c r="B14" s="52">
        <v>12</v>
      </c>
      <c r="C14" s="52" t="s">
        <v>428</v>
      </c>
      <c r="D14" s="52">
        <v>2022</v>
      </c>
      <c r="E14" s="379" t="s">
        <v>442</v>
      </c>
      <c r="F14" s="380" t="s">
        <v>11</v>
      </c>
      <c r="G14" s="380" t="s">
        <v>15</v>
      </c>
      <c r="H14" s="381">
        <v>275</v>
      </c>
      <c r="I14" s="390"/>
      <c r="J14" s="391"/>
      <c r="K14" s="390"/>
      <c r="L14" s="392"/>
    </row>
    <row r="15" s="3" customFormat="1" spans="2:12">
      <c r="B15" s="52">
        <v>13</v>
      </c>
      <c r="C15" s="52" t="s">
        <v>428</v>
      </c>
      <c r="D15" s="52">
        <v>2022</v>
      </c>
      <c r="E15" s="379" t="s">
        <v>443</v>
      </c>
      <c r="F15" s="380" t="s">
        <v>11</v>
      </c>
      <c r="G15" s="380" t="s">
        <v>15</v>
      </c>
      <c r="H15" s="381">
        <v>136</v>
      </c>
      <c r="I15" s="52"/>
      <c r="J15" s="52"/>
      <c r="K15" s="52"/>
      <c r="L15" s="13"/>
    </row>
    <row r="16" s="3" customFormat="1" spans="2:12">
      <c r="B16" s="52">
        <v>14</v>
      </c>
      <c r="C16" s="52" t="s">
        <v>428</v>
      </c>
      <c r="D16" s="52">
        <v>2022</v>
      </c>
      <c r="E16" s="379" t="s">
        <v>444</v>
      </c>
      <c r="F16" s="380" t="s">
        <v>11</v>
      </c>
      <c r="G16" s="380" t="s">
        <v>15</v>
      </c>
      <c r="H16" s="381">
        <f>3542-8</f>
        <v>3534</v>
      </c>
      <c r="I16" s="52"/>
      <c r="J16" s="52"/>
      <c r="K16" s="52"/>
      <c r="L16" s="13"/>
    </row>
    <row r="17" s="3" customFormat="1" spans="2:12">
      <c r="B17" s="52">
        <v>15</v>
      </c>
      <c r="C17" s="52" t="s">
        <v>428</v>
      </c>
      <c r="D17" s="52">
        <v>2022</v>
      </c>
      <c r="E17" s="379" t="s">
        <v>445</v>
      </c>
      <c r="F17" s="380" t="s">
        <v>11</v>
      </c>
      <c r="G17" s="380" t="s">
        <v>15</v>
      </c>
      <c r="H17" s="381">
        <v>456</v>
      </c>
      <c r="I17" s="52"/>
      <c r="J17" s="52"/>
      <c r="K17" s="52"/>
      <c r="L17" s="13"/>
    </row>
    <row r="18" s="3" customFormat="1" spans="2:12">
      <c r="B18" s="52">
        <v>16</v>
      </c>
      <c r="C18" s="52" t="s">
        <v>428</v>
      </c>
      <c r="D18" s="52">
        <v>2022</v>
      </c>
      <c r="E18" s="379" t="s">
        <v>446</v>
      </c>
      <c r="F18" s="380" t="s">
        <v>11</v>
      </c>
      <c r="G18" s="380" t="s">
        <v>15</v>
      </c>
      <c r="H18" s="381">
        <v>1870</v>
      </c>
      <c r="I18" s="52"/>
      <c r="J18" s="52"/>
      <c r="K18" s="52"/>
      <c r="L18" s="13"/>
    </row>
    <row r="19" s="3" customFormat="1" spans="2:12">
      <c r="B19" s="52">
        <v>17</v>
      </c>
      <c r="C19" s="52" t="s">
        <v>428</v>
      </c>
      <c r="D19" s="52">
        <v>2022</v>
      </c>
      <c r="E19" s="379" t="s">
        <v>447</v>
      </c>
      <c r="F19" s="380" t="s">
        <v>11</v>
      </c>
      <c r="G19" s="380" t="s">
        <v>15</v>
      </c>
      <c r="H19" s="381">
        <v>296</v>
      </c>
      <c r="I19" s="390"/>
      <c r="J19" s="391"/>
      <c r="K19" s="390"/>
      <c r="L19" s="392"/>
    </row>
    <row r="20" s="3" customFormat="1" spans="2:12">
      <c r="B20" s="52"/>
      <c r="C20" s="52"/>
      <c r="D20" s="52"/>
      <c r="E20" s="379"/>
      <c r="F20" s="380"/>
      <c r="G20" s="380"/>
      <c r="H20" s="382">
        <f>SUM(H3:H19)</f>
        <v>14388</v>
      </c>
      <c r="I20" s="52"/>
      <c r="J20" s="52"/>
      <c r="K20" s="52"/>
      <c r="L20" s="13"/>
    </row>
    <row r="21" s="3" customFormat="1" spans="2:12">
      <c r="B21" s="52">
        <v>1</v>
      </c>
      <c r="C21" s="52" t="s">
        <v>428</v>
      </c>
      <c r="D21" s="52">
        <v>2022</v>
      </c>
      <c r="E21" s="379" t="s">
        <v>448</v>
      </c>
      <c r="F21" s="380" t="s">
        <v>389</v>
      </c>
      <c r="G21" s="380" t="s">
        <v>449</v>
      </c>
      <c r="H21" s="379">
        <v>45234</v>
      </c>
      <c r="I21" s="52"/>
      <c r="J21" s="52"/>
      <c r="K21" s="52"/>
      <c r="L21" s="13"/>
    </row>
    <row r="22" s="3" customFormat="1" spans="2:12">
      <c r="B22" s="52"/>
      <c r="C22" s="52"/>
      <c r="D22" s="52"/>
      <c r="E22" s="379"/>
      <c r="F22" s="380"/>
      <c r="G22" s="380"/>
      <c r="H22" s="383">
        <f>SUM(H21:H21)</f>
        <v>45234</v>
      </c>
      <c r="I22" s="52"/>
      <c r="J22" s="52"/>
      <c r="K22" s="52"/>
      <c r="L22" s="13"/>
    </row>
    <row r="23" s="3" customFormat="1" spans="2:12">
      <c r="B23" s="52">
        <v>1</v>
      </c>
      <c r="C23" s="52" t="s">
        <v>428</v>
      </c>
      <c r="D23" s="52">
        <v>2023</v>
      </c>
      <c r="E23" s="379" t="s">
        <v>450</v>
      </c>
      <c r="F23" s="380" t="s">
        <v>391</v>
      </c>
      <c r="G23" s="380"/>
      <c r="H23" s="379">
        <v>550</v>
      </c>
      <c r="I23" s="52"/>
      <c r="J23" s="52"/>
      <c r="K23" s="52"/>
      <c r="L23" s="13"/>
    </row>
    <row r="24" s="3" customFormat="1" spans="2:12">
      <c r="B24" s="52">
        <v>2</v>
      </c>
      <c r="C24" s="52" t="s">
        <v>428</v>
      </c>
      <c r="D24" s="52">
        <v>2023</v>
      </c>
      <c r="E24" s="379" t="s">
        <v>451</v>
      </c>
      <c r="F24" s="380" t="s">
        <v>391</v>
      </c>
      <c r="G24" s="380"/>
      <c r="H24" s="379">
        <v>1650</v>
      </c>
      <c r="I24" s="52"/>
      <c r="J24" s="52"/>
      <c r="K24" s="52"/>
      <c r="L24" s="13"/>
    </row>
    <row r="25" s="3" customFormat="1" spans="2:12">
      <c r="B25" s="52">
        <v>3</v>
      </c>
      <c r="C25" s="52" t="s">
        <v>428</v>
      </c>
      <c r="D25" s="52">
        <v>2023</v>
      </c>
      <c r="E25" s="379" t="s">
        <v>452</v>
      </c>
      <c r="F25" s="380" t="s">
        <v>391</v>
      </c>
      <c r="G25" s="380"/>
      <c r="H25" s="379">
        <v>3827</v>
      </c>
      <c r="I25" s="52"/>
      <c r="J25" s="52"/>
      <c r="K25" s="52"/>
      <c r="L25" s="13"/>
    </row>
    <row r="26" s="3" customFormat="1" spans="2:12">
      <c r="B26" s="52">
        <v>4</v>
      </c>
      <c r="C26" s="52" t="s">
        <v>428</v>
      </c>
      <c r="D26" s="52">
        <v>2023</v>
      </c>
      <c r="E26" s="379" t="s">
        <v>453</v>
      </c>
      <c r="F26" s="380" t="s">
        <v>391</v>
      </c>
      <c r="G26" s="380"/>
      <c r="H26" s="379">
        <v>400</v>
      </c>
      <c r="I26" s="52"/>
      <c r="J26" s="52"/>
      <c r="K26" s="52"/>
      <c r="L26" s="13"/>
    </row>
    <row r="27" s="3" customFormat="1" spans="2:12">
      <c r="B27" s="52">
        <v>5</v>
      </c>
      <c r="C27" s="52" t="s">
        <v>428</v>
      </c>
      <c r="D27" s="52">
        <v>2023</v>
      </c>
      <c r="E27" s="379" t="s">
        <v>454</v>
      </c>
      <c r="F27" s="380" t="s">
        <v>391</v>
      </c>
      <c r="G27" s="380"/>
      <c r="H27" s="379">
        <v>600</v>
      </c>
      <c r="I27" s="52"/>
      <c r="J27" s="52"/>
      <c r="K27" s="52"/>
      <c r="L27" s="13"/>
    </row>
    <row r="28" s="3" customFormat="1" spans="2:12">
      <c r="B28" s="52">
        <v>6</v>
      </c>
      <c r="C28" s="52" t="s">
        <v>428</v>
      </c>
      <c r="D28" s="52">
        <v>2023</v>
      </c>
      <c r="E28" s="379" t="s">
        <v>450</v>
      </c>
      <c r="F28" s="380" t="s">
        <v>391</v>
      </c>
      <c r="G28" s="380"/>
      <c r="H28" s="379">
        <v>927</v>
      </c>
      <c r="I28" s="52"/>
      <c r="J28" s="52"/>
      <c r="K28" s="52"/>
      <c r="L28" s="13"/>
    </row>
    <row r="29" s="3" customFormat="1" spans="2:12">
      <c r="B29" s="52">
        <v>7</v>
      </c>
      <c r="C29" s="52" t="s">
        <v>428</v>
      </c>
      <c r="D29" s="52">
        <v>2023</v>
      </c>
      <c r="E29" s="379" t="s">
        <v>455</v>
      </c>
      <c r="F29" s="380" t="s">
        <v>391</v>
      </c>
      <c r="G29" s="380"/>
      <c r="H29" s="379">
        <v>927</v>
      </c>
      <c r="I29" s="52"/>
      <c r="J29" s="52"/>
      <c r="K29" s="52"/>
      <c r="L29" s="13"/>
    </row>
    <row r="30" s="3" customFormat="1" spans="2:12">
      <c r="B30" s="52">
        <v>8</v>
      </c>
      <c r="C30" s="52" t="s">
        <v>428</v>
      </c>
      <c r="D30" s="52">
        <v>2023</v>
      </c>
      <c r="E30" s="379" t="s">
        <v>456</v>
      </c>
      <c r="F30" s="380" t="s">
        <v>391</v>
      </c>
      <c r="G30" s="380"/>
      <c r="H30" s="379">
        <v>1308</v>
      </c>
      <c r="I30" s="52"/>
      <c r="J30" s="52"/>
      <c r="K30" s="52"/>
      <c r="L30" s="13"/>
    </row>
    <row r="31" s="3" customFormat="1" spans="2:12">
      <c r="B31" s="52">
        <v>9</v>
      </c>
      <c r="C31" s="52" t="s">
        <v>428</v>
      </c>
      <c r="D31" s="52">
        <v>2023</v>
      </c>
      <c r="E31" s="379" t="s">
        <v>457</v>
      </c>
      <c r="F31" s="380" t="s">
        <v>391</v>
      </c>
      <c r="G31" s="380"/>
      <c r="H31" s="379">
        <v>954</v>
      </c>
      <c r="I31" s="52"/>
      <c r="J31" s="52"/>
      <c r="K31" s="52"/>
      <c r="L31" s="13"/>
    </row>
    <row r="32" s="3" customFormat="1" spans="2:12">
      <c r="B32" s="52">
        <v>10</v>
      </c>
      <c r="C32" s="52" t="s">
        <v>428</v>
      </c>
      <c r="D32" s="52">
        <v>2023</v>
      </c>
      <c r="E32" s="379" t="s">
        <v>458</v>
      </c>
      <c r="F32" s="380" t="s">
        <v>391</v>
      </c>
      <c r="G32" s="380"/>
      <c r="H32" s="379">
        <v>300</v>
      </c>
      <c r="I32" s="52"/>
      <c r="J32" s="52"/>
      <c r="K32" s="52"/>
      <c r="L32" s="13"/>
    </row>
    <row r="33" s="3" customFormat="1" spans="2:12">
      <c r="B33" s="52"/>
      <c r="C33" s="52"/>
      <c r="D33" s="52"/>
      <c r="E33" s="379"/>
      <c r="F33" s="380"/>
      <c r="G33" s="380"/>
      <c r="H33" s="383">
        <f>SUM(H23:H32)</f>
        <v>11443</v>
      </c>
      <c r="I33" s="52"/>
      <c r="J33" s="52"/>
      <c r="K33" s="52"/>
      <c r="L33" s="13"/>
    </row>
    <row r="34" s="3" customFormat="1" spans="2:12">
      <c r="B34" s="52">
        <f>B32+B21+B19</f>
        <v>28</v>
      </c>
      <c r="C34" s="11" t="s">
        <v>459</v>
      </c>
      <c r="D34" s="12"/>
      <c r="E34" s="12"/>
      <c r="F34" s="12"/>
      <c r="G34" s="36"/>
      <c r="H34" s="383">
        <f>H33+H22+H20</f>
        <v>71065</v>
      </c>
      <c r="I34" s="52"/>
      <c r="J34" s="52"/>
      <c r="K34" s="52"/>
      <c r="L34" s="13"/>
    </row>
    <row r="35" s="3" customFormat="1" spans="2:12">
      <c r="B35" s="384"/>
      <c r="C35" s="366"/>
      <c r="D35" s="366"/>
      <c r="E35" s="385"/>
      <c r="F35" s="386"/>
      <c r="G35" s="386"/>
      <c r="H35" s="387"/>
      <c r="I35" s="384"/>
      <c r="J35" s="384"/>
      <c r="K35" s="366"/>
      <c r="L35" s="352"/>
    </row>
    <row r="36" ht="20.25" spans="2:11">
      <c r="B36" s="3"/>
      <c r="C36" s="3"/>
      <c r="D36" s="3"/>
      <c r="E36" s="3"/>
      <c r="F36" s="374" t="s">
        <v>460</v>
      </c>
      <c r="G36" s="374"/>
      <c r="H36" s="374"/>
      <c r="I36" s="374"/>
      <c r="J36" s="374"/>
      <c r="K36" s="374"/>
    </row>
    <row r="37" ht="20.25" spans="2:11">
      <c r="B37" s="3"/>
      <c r="C37" s="3"/>
      <c r="D37" s="3"/>
      <c r="E37" s="3"/>
      <c r="F37" s="374" t="s">
        <v>461</v>
      </c>
      <c r="G37" s="374"/>
      <c r="H37" s="374"/>
      <c r="I37" s="374"/>
      <c r="J37" s="374"/>
      <c r="K37" s="374"/>
    </row>
    <row r="38" spans="2:11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>
      <c r="B43" s="3"/>
      <c r="C43" s="3"/>
      <c r="D43" s="3"/>
      <c r="E43" s="3"/>
      <c r="F43" s="3"/>
      <c r="G43" s="3"/>
      <c r="H43" s="388"/>
      <c r="I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7" spans="2:1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31" spans="2:1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3" spans="2:1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>
      <c r="B181" s="3"/>
      <c r="C181" s="3"/>
      <c r="D181" s="3"/>
      <c r="E181" s="3"/>
      <c r="F181" s="3"/>
      <c r="G181" s="3"/>
      <c r="H181" s="3"/>
      <c r="I181" s="3"/>
      <c r="J181" s="3"/>
      <c r="K181" s="3"/>
    </row>
  </sheetData>
  <mergeCells count="4">
    <mergeCell ref="B1:L1"/>
    <mergeCell ref="C34:G34"/>
    <mergeCell ref="F36:K36"/>
    <mergeCell ref="F37:K37"/>
  </mergeCells>
  <printOptions horizontalCentered="1"/>
  <pageMargins left="0.118110236220472" right="0.196850393700787" top="0.196850393700787" bottom="0.15748031496063" header="0.31496062992126" footer="0.31496062992126"/>
  <pageSetup paperSize="9" scale="75" fitToHeight="1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366"/>
  <sheetViews>
    <sheetView zoomScale="85" zoomScaleNormal="85" workbookViewId="0">
      <selection activeCell="B2" sqref="B2"/>
    </sheetView>
  </sheetViews>
  <sheetFormatPr defaultColWidth="9.14285714285714" defaultRowHeight="18.75"/>
  <cols>
    <col min="1" max="1" width="8.71428571428571" style="3" customWidth="1"/>
    <col min="2" max="2" width="7.71428571428571" style="4" customWidth="1"/>
    <col min="3" max="3" width="19.5714285714286" style="4" customWidth="1"/>
    <col min="4" max="4" width="19.8571428571429" style="4" customWidth="1"/>
    <col min="5" max="5" width="20.5714285714286" style="4" customWidth="1"/>
    <col min="6" max="6" width="19.1428571428571" style="5" customWidth="1"/>
    <col min="7" max="7" width="19.5714285714286" style="5" customWidth="1"/>
    <col min="8" max="8" width="16.5714285714286" style="5" customWidth="1"/>
    <col min="9" max="9" width="11" style="4" hidden="1" customWidth="1"/>
    <col min="10" max="10" width="14.8571428571429" style="4" customWidth="1"/>
    <col min="11" max="11" width="10.1428571428571" style="3" customWidth="1"/>
    <col min="12" max="12" width="14" style="3" customWidth="1"/>
    <col min="13" max="13" width="16.1428571428571" style="3" customWidth="1"/>
    <col min="14" max="14" width="9.14285714285714" style="3"/>
    <col min="15" max="15" width="12.8571428571429" style="3" customWidth="1"/>
    <col min="16" max="16" width="11.5714285714286" style="3" customWidth="1"/>
    <col min="17" max="17" width="13.4285714285714" style="3" customWidth="1"/>
    <col min="18" max="19" width="9.14285714285714" style="3"/>
    <col min="20" max="20" width="12.8571428571429" style="3" customWidth="1"/>
    <col min="21" max="16384" width="9.14285714285714" style="3"/>
  </cols>
  <sheetData>
    <row r="1" ht="26.25" spans="2:10">
      <c r="B1" s="358" t="s">
        <v>462</v>
      </c>
      <c r="C1" s="358"/>
      <c r="D1" s="358"/>
      <c r="E1" s="358"/>
      <c r="F1" s="358"/>
      <c r="G1" s="358"/>
      <c r="H1" s="358"/>
      <c r="I1" s="358"/>
      <c r="J1" s="358"/>
    </row>
    <row r="2" ht="21" customHeight="1" spans="2:5">
      <c r="B2" s="6"/>
      <c r="C2" s="6"/>
      <c r="D2" s="7"/>
      <c r="E2" s="8"/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10" t="s">
        <v>7</v>
      </c>
      <c r="G3" s="10" t="s">
        <v>463</v>
      </c>
      <c r="H3" s="9" t="s">
        <v>8</v>
      </c>
      <c r="I3" s="10" t="s">
        <v>9</v>
      </c>
      <c r="J3" s="9" t="s">
        <v>10</v>
      </c>
    </row>
    <row r="4" s="1" customFormat="1" spans="2:10">
      <c r="B4" s="9" t="s">
        <v>11</v>
      </c>
      <c r="C4" s="9"/>
      <c r="D4" s="9"/>
      <c r="E4" s="9"/>
      <c r="F4" s="9"/>
      <c r="G4" s="9"/>
      <c r="H4" s="9"/>
      <c r="I4" s="9"/>
      <c r="J4" s="9"/>
    </row>
    <row r="5" s="1" customFormat="1" ht="25.5" customHeight="1" spans="2:14">
      <c r="B5" s="52">
        <v>1</v>
      </c>
      <c r="C5" s="359" t="s">
        <v>464</v>
      </c>
      <c r="D5" s="359" t="s">
        <v>465</v>
      </c>
      <c r="E5" s="52" t="s">
        <v>466</v>
      </c>
      <c r="F5" s="34">
        <v>657</v>
      </c>
      <c r="G5" s="10"/>
      <c r="H5" s="34"/>
      <c r="I5" s="9"/>
      <c r="J5" s="10"/>
      <c r="L5" s="372"/>
      <c r="M5" s="372"/>
      <c r="N5" s="372"/>
    </row>
    <row r="6" s="1" customFormat="1" ht="25.5" customHeight="1" spans="2:12">
      <c r="B6" s="52">
        <v>2</v>
      </c>
      <c r="C6" s="360"/>
      <c r="D6" s="360"/>
      <c r="E6" s="52" t="s">
        <v>467</v>
      </c>
      <c r="F6" s="34">
        <v>881</v>
      </c>
      <c r="G6" s="34"/>
      <c r="H6" s="52"/>
      <c r="I6" s="10"/>
      <c r="J6" s="52"/>
      <c r="K6" s="372"/>
      <c r="L6" s="372"/>
    </row>
    <row r="7" s="1" customFormat="1" ht="25.5" customHeight="1" spans="2:12">
      <c r="B7" s="52">
        <v>3</v>
      </c>
      <c r="C7" s="360"/>
      <c r="D7" s="360"/>
      <c r="E7" s="52" t="s">
        <v>468</v>
      </c>
      <c r="F7" s="34">
        <v>2937</v>
      </c>
      <c r="G7" s="34"/>
      <c r="H7" s="52"/>
      <c r="I7" s="10"/>
      <c r="J7" s="52"/>
      <c r="K7" s="372"/>
      <c r="L7" s="372"/>
    </row>
    <row r="8" s="1" customFormat="1" ht="25.5" customHeight="1" spans="2:12">
      <c r="B8" s="52">
        <v>4</v>
      </c>
      <c r="C8" s="360"/>
      <c r="D8" s="360"/>
      <c r="E8" s="52" t="s">
        <v>469</v>
      </c>
      <c r="F8" s="34">
        <v>1754</v>
      </c>
      <c r="G8" s="34"/>
      <c r="H8" s="52"/>
      <c r="I8" s="10"/>
      <c r="J8" s="52"/>
      <c r="K8" s="372"/>
      <c r="L8" s="372"/>
    </row>
    <row r="9" s="1" customFormat="1" ht="25.5" customHeight="1" spans="2:10">
      <c r="B9" s="52">
        <v>5</v>
      </c>
      <c r="C9" s="360"/>
      <c r="D9" s="360"/>
      <c r="E9" s="52" t="s">
        <v>470</v>
      </c>
      <c r="F9" s="34">
        <v>1828</v>
      </c>
      <c r="G9" s="10"/>
      <c r="H9" s="34"/>
      <c r="I9" s="9"/>
      <c r="J9" s="10"/>
    </row>
    <row r="10" s="1" customFormat="1" ht="25.5" customHeight="1" spans="2:10">
      <c r="B10" s="52">
        <v>6</v>
      </c>
      <c r="C10" s="360"/>
      <c r="D10" s="360"/>
      <c r="E10" s="52" t="s">
        <v>471</v>
      </c>
      <c r="F10" s="34">
        <v>2882</v>
      </c>
      <c r="G10" s="10"/>
      <c r="H10" s="34"/>
      <c r="I10" s="9"/>
      <c r="J10" s="10"/>
    </row>
    <row r="11" s="1" customFormat="1" ht="25.5" customHeight="1" spans="2:10">
      <c r="B11" s="52">
        <v>7</v>
      </c>
      <c r="C11" s="360"/>
      <c r="D11" s="360"/>
      <c r="E11" s="52">
        <v>4246</v>
      </c>
      <c r="F11" s="34">
        <v>2220</v>
      </c>
      <c r="G11" s="10"/>
      <c r="H11" s="34"/>
      <c r="I11" s="9"/>
      <c r="J11" s="10"/>
    </row>
    <row r="12" s="1" customFormat="1" ht="25.5" customHeight="1" spans="2:10">
      <c r="B12" s="52">
        <v>8</v>
      </c>
      <c r="C12" s="360"/>
      <c r="D12" s="360"/>
      <c r="E12" s="52">
        <v>5313</v>
      </c>
      <c r="F12" s="34">
        <v>1158</v>
      </c>
      <c r="G12" s="10"/>
      <c r="H12" s="34"/>
      <c r="I12" s="9"/>
      <c r="J12" s="10"/>
    </row>
    <row r="13" s="1" customFormat="1" ht="25.5" customHeight="1" spans="2:10">
      <c r="B13" s="52">
        <v>9</v>
      </c>
      <c r="C13" s="360"/>
      <c r="D13" s="360"/>
      <c r="E13" s="52">
        <v>5313</v>
      </c>
      <c r="F13" s="34">
        <v>1508</v>
      </c>
      <c r="G13" s="10"/>
      <c r="H13" s="34"/>
      <c r="I13" s="9"/>
      <c r="J13" s="10"/>
    </row>
    <row r="14" s="1" customFormat="1" ht="25.5" customHeight="1" spans="2:10">
      <c r="B14" s="52">
        <v>10</v>
      </c>
      <c r="C14" s="361"/>
      <c r="D14" s="361"/>
      <c r="E14" s="52" t="s">
        <v>472</v>
      </c>
      <c r="F14" s="34">
        <v>6320</v>
      </c>
      <c r="G14" s="10"/>
      <c r="H14" s="34"/>
      <c r="I14" s="9"/>
      <c r="J14" s="10"/>
    </row>
    <row r="15" ht="20.1" customHeight="1" spans="2:11">
      <c r="B15" s="52"/>
      <c r="C15" s="9" t="s">
        <v>61</v>
      </c>
      <c r="D15" s="9"/>
      <c r="E15" s="9"/>
      <c r="F15" s="10">
        <f>SUM(F5:F14)</f>
        <v>22145</v>
      </c>
      <c r="G15" s="122"/>
      <c r="H15" s="332"/>
      <c r="I15" s="9"/>
      <c r="J15" s="10"/>
      <c r="K15" s="52"/>
    </row>
    <row r="16" s="1" customFormat="1" ht="25.5" customHeight="1" spans="2:10">
      <c r="B16" s="9" t="s">
        <v>389</v>
      </c>
      <c r="C16" s="9"/>
      <c r="D16" s="9"/>
      <c r="E16" s="89"/>
      <c r="F16" s="9"/>
      <c r="G16" s="9"/>
      <c r="H16" s="9"/>
      <c r="I16" s="9"/>
      <c r="J16" s="9"/>
    </row>
    <row r="17" s="1" customFormat="1" ht="25.5" customHeight="1" spans="2:10">
      <c r="B17" s="52">
        <v>1</v>
      </c>
      <c r="C17" s="9" t="s">
        <v>464</v>
      </c>
      <c r="D17" s="362" t="s">
        <v>465</v>
      </c>
      <c r="E17" s="52" t="s">
        <v>473</v>
      </c>
      <c r="F17" s="34">
        <v>40799.0052</v>
      </c>
      <c r="G17" s="363"/>
      <c r="H17" s="332"/>
      <c r="I17" s="9"/>
      <c r="J17" s="10"/>
    </row>
    <row r="18" s="1" customFormat="1" ht="25.5" customHeight="1" spans="2:10">
      <c r="B18" s="52"/>
      <c r="C18" s="9" t="s">
        <v>61</v>
      </c>
      <c r="D18" s="9"/>
      <c r="E18" s="9"/>
      <c r="F18" s="10">
        <f>SUM(F17:F17)</f>
        <v>40799.0052</v>
      </c>
      <c r="G18" s="122"/>
      <c r="H18" s="332"/>
      <c r="I18" s="9"/>
      <c r="J18" s="10"/>
    </row>
    <row r="19" s="1" customFormat="1" ht="25.5" customHeight="1" spans="2:10">
      <c r="B19" s="52">
        <f>B17+B14</f>
        <v>11</v>
      </c>
      <c r="C19" s="364"/>
      <c r="D19" s="365"/>
      <c r="E19" s="9" t="s">
        <v>61</v>
      </c>
      <c r="F19" s="10">
        <f>F18+F15</f>
        <v>62944.0052</v>
      </c>
      <c r="G19" s="363"/>
      <c r="H19" s="332"/>
      <c r="I19" s="9"/>
      <c r="J19" s="10"/>
    </row>
    <row r="20" s="1" customFormat="1" ht="25.5" customHeight="1" spans="2:10">
      <c r="B20" s="366"/>
      <c r="C20" s="367"/>
      <c r="D20" s="368"/>
      <c r="E20" s="98"/>
      <c r="F20" s="369"/>
      <c r="G20" s="370"/>
      <c r="H20" s="371"/>
      <c r="I20" s="98"/>
      <c r="J20" s="369"/>
    </row>
    <row r="21" s="1" customFormat="1" ht="25.5" customHeight="1" spans="2:10">
      <c r="B21" s="366"/>
      <c r="C21" s="367"/>
      <c r="D21" s="368"/>
      <c r="E21" s="98"/>
      <c r="F21" s="369"/>
      <c r="G21" s="370"/>
      <c r="H21" s="371"/>
      <c r="I21" s="98"/>
      <c r="J21" s="369"/>
    </row>
    <row r="22" s="1" customFormat="1" ht="25.5" customHeight="1" spans="2:10">
      <c r="B22" s="366"/>
      <c r="C22" s="367"/>
      <c r="D22" s="368"/>
      <c r="E22" s="98"/>
      <c r="F22" s="369"/>
      <c r="G22" s="370"/>
      <c r="H22" s="371"/>
      <c r="I22" s="98"/>
      <c r="J22" s="369"/>
    </row>
    <row r="23" s="1" customFormat="1" ht="25.5" customHeight="1" spans="2:10">
      <c r="B23" s="366"/>
      <c r="C23" s="367">
        <v>11</v>
      </c>
      <c r="D23" s="368">
        <v>62943.91873679</v>
      </c>
      <c r="E23" s="98"/>
      <c r="F23" s="369"/>
      <c r="G23" s="370"/>
      <c r="H23" s="371"/>
      <c r="I23" s="98"/>
      <c r="J23" s="369"/>
    </row>
    <row r="24" s="1" customFormat="1" ht="25.5" customHeight="1" spans="2:10">
      <c r="B24" s="366"/>
      <c r="C24" s="367"/>
      <c r="D24" s="368"/>
      <c r="E24" s="98"/>
      <c r="F24" s="369"/>
      <c r="G24" s="370"/>
      <c r="H24" s="371"/>
      <c r="I24" s="98"/>
      <c r="J24" s="369"/>
    </row>
    <row r="25" s="1" customFormat="1" ht="25.5" customHeight="1" spans="2:10">
      <c r="B25" s="366"/>
      <c r="C25" s="367"/>
      <c r="D25" s="368"/>
      <c r="E25" s="98"/>
      <c r="F25" s="369"/>
      <c r="G25" s="370"/>
      <c r="H25" s="371"/>
      <c r="I25" s="98"/>
      <c r="J25" s="369"/>
    </row>
    <row r="26" s="1" customFormat="1" ht="25.5" customHeight="1" spans="2:10">
      <c r="B26" s="366"/>
      <c r="C26" s="367"/>
      <c r="D26" s="368"/>
      <c r="E26" s="98"/>
      <c r="F26" s="369"/>
      <c r="G26" s="370"/>
      <c r="H26" s="371"/>
      <c r="I26" s="98"/>
      <c r="J26" s="369"/>
    </row>
    <row r="27" s="1" customFormat="1" ht="25.5" customHeight="1" spans="2:10">
      <c r="B27" s="366"/>
      <c r="C27" s="367"/>
      <c r="D27" s="368"/>
      <c r="E27" s="98"/>
      <c r="F27" s="369"/>
      <c r="G27" s="370"/>
      <c r="H27" s="371"/>
      <c r="I27" s="98"/>
      <c r="J27" s="369"/>
    </row>
    <row r="28" s="1" customFormat="1" ht="25.5" customHeight="1" spans="2:10">
      <c r="B28" s="366"/>
      <c r="C28" s="367"/>
      <c r="D28" s="368"/>
      <c r="E28" s="98"/>
      <c r="F28" s="369"/>
      <c r="G28" s="370"/>
      <c r="H28" s="371"/>
      <c r="I28" s="98"/>
      <c r="J28" s="369"/>
    </row>
    <row r="29" s="1" customFormat="1" ht="25.5" customHeight="1" spans="2:10">
      <c r="B29" s="366"/>
      <c r="C29" s="367"/>
      <c r="D29" s="368"/>
      <c r="E29" s="98"/>
      <c r="F29" s="369"/>
      <c r="G29" s="370"/>
      <c r="H29" s="371"/>
      <c r="I29" s="98"/>
      <c r="J29" s="369"/>
    </row>
    <row r="30" s="1" customFormat="1" ht="25.5" customHeight="1" spans="2:10">
      <c r="B30" s="366"/>
      <c r="C30" s="367"/>
      <c r="D30" s="368"/>
      <c r="E30" s="98"/>
      <c r="F30" s="369"/>
      <c r="G30" s="370"/>
      <c r="H30" s="371"/>
      <c r="I30" s="98"/>
      <c r="J30" s="369"/>
    </row>
    <row r="31" s="1" customFormat="1" ht="25.5" customHeight="1" spans="2:10">
      <c r="B31" s="366"/>
      <c r="C31" s="367"/>
      <c r="D31" s="368"/>
      <c r="E31" s="98"/>
      <c r="F31" s="369"/>
      <c r="G31" s="370"/>
      <c r="H31" s="371"/>
      <c r="I31" s="98"/>
      <c r="J31" s="369"/>
    </row>
    <row r="32" s="1" customFormat="1" ht="25.5" customHeight="1" spans="2:10">
      <c r="B32" s="366"/>
      <c r="C32" s="367"/>
      <c r="D32" s="368"/>
      <c r="E32" s="98"/>
      <c r="F32" s="369"/>
      <c r="G32" s="370"/>
      <c r="H32" s="371"/>
      <c r="I32" s="98"/>
      <c r="J32" s="369"/>
    </row>
    <row r="33" s="1" customFormat="1" ht="25.5" customHeight="1" spans="2:10">
      <c r="B33" s="366"/>
      <c r="C33" s="367"/>
      <c r="D33" s="368"/>
      <c r="E33" s="98"/>
      <c r="F33" s="369"/>
      <c r="G33" s="370"/>
      <c r="H33" s="371"/>
      <c r="I33" s="98"/>
      <c r="J33" s="369"/>
    </row>
    <row r="34" s="1" customFormat="1" ht="25.5" customHeight="1" spans="2:10">
      <c r="B34" s="366"/>
      <c r="C34" s="367"/>
      <c r="D34" s="368"/>
      <c r="E34" s="98"/>
      <c r="F34" s="369"/>
      <c r="G34" s="370"/>
      <c r="H34" s="371"/>
      <c r="I34" s="98"/>
      <c r="J34" s="369"/>
    </row>
    <row r="35" s="1" customFormat="1" ht="25.5" customHeight="1" spans="2:10">
      <c r="B35" s="366"/>
      <c r="C35" s="367"/>
      <c r="D35" s="368"/>
      <c r="E35" s="98"/>
      <c r="F35" s="369"/>
      <c r="G35" s="370"/>
      <c r="H35" s="371"/>
      <c r="I35" s="98"/>
      <c r="J35" s="369"/>
    </row>
    <row r="36" s="1" customFormat="1" ht="25.5" customHeight="1" spans="2:10">
      <c r="B36" s="366"/>
      <c r="C36" s="367"/>
      <c r="D36" s="368"/>
      <c r="E36" s="98"/>
      <c r="F36" s="369"/>
      <c r="G36" s="370"/>
      <c r="H36" s="371"/>
      <c r="I36" s="98"/>
      <c r="J36" s="369"/>
    </row>
    <row r="37" s="1" customFormat="1" ht="25.5" customHeight="1" spans="2:10">
      <c r="B37" s="366"/>
      <c r="C37" s="367"/>
      <c r="D37" s="368"/>
      <c r="E37" s="98"/>
      <c r="F37" s="369"/>
      <c r="G37" s="370"/>
      <c r="H37" s="371"/>
      <c r="I37" s="98"/>
      <c r="J37" s="369"/>
    </row>
    <row r="38" s="1" customFormat="1" ht="25.5" customHeight="1" spans="2:10">
      <c r="B38" s="366"/>
      <c r="C38" s="367"/>
      <c r="D38" s="368"/>
      <c r="E38" s="98"/>
      <c r="F38" s="369"/>
      <c r="G38" s="370"/>
      <c r="H38" s="371"/>
      <c r="I38" s="98"/>
      <c r="J38" s="369"/>
    </row>
    <row r="39" s="1" customFormat="1" ht="25.5" customHeight="1" spans="2:10">
      <c r="B39" s="366"/>
      <c r="C39" s="367"/>
      <c r="D39" s="368"/>
      <c r="E39" s="98"/>
      <c r="F39" s="369"/>
      <c r="G39" s="370"/>
      <c r="H39" s="371"/>
      <c r="I39" s="98"/>
      <c r="J39" s="369"/>
    </row>
    <row r="40" s="1" customFormat="1" ht="25.5" customHeight="1" spans="2:10">
      <c r="B40" s="366"/>
      <c r="C40" s="367"/>
      <c r="D40" s="368"/>
      <c r="E40" s="98"/>
      <c r="F40" s="369"/>
      <c r="G40" s="370"/>
      <c r="H40" s="371"/>
      <c r="I40" s="98"/>
      <c r="J40" s="369"/>
    </row>
    <row r="41" s="1" customFormat="1" ht="25.5" customHeight="1" spans="2:10">
      <c r="B41" s="366"/>
      <c r="C41" s="367"/>
      <c r="D41" s="368"/>
      <c r="E41" s="98"/>
      <c r="F41" s="369"/>
      <c r="G41" s="370"/>
      <c r="H41" s="371"/>
      <c r="I41" s="98"/>
      <c r="J41" s="369"/>
    </row>
    <row r="42" s="1" customFormat="1" ht="25.5" customHeight="1" spans="2:10">
      <c r="B42" s="366"/>
      <c r="C42" s="367"/>
      <c r="D42" s="368"/>
      <c r="E42" s="98"/>
      <c r="F42" s="369"/>
      <c r="G42" s="370"/>
      <c r="H42" s="371"/>
      <c r="I42" s="98"/>
      <c r="J42" s="369"/>
    </row>
    <row r="43" s="1" customFormat="1" ht="25.5" customHeight="1" spans="2:10">
      <c r="B43" s="366"/>
      <c r="C43" s="367"/>
      <c r="D43" s="368"/>
      <c r="E43" s="98"/>
      <c r="F43" s="369"/>
      <c r="G43" s="370"/>
      <c r="H43" s="371"/>
      <c r="I43" s="98"/>
      <c r="J43" s="369"/>
    </row>
    <row r="44" s="1" customFormat="1" ht="25.5" customHeight="1" spans="2:10">
      <c r="B44" s="366"/>
      <c r="C44" s="367"/>
      <c r="D44" s="368"/>
      <c r="E44" s="98"/>
      <c r="F44" s="369"/>
      <c r="G44" s="370"/>
      <c r="H44" s="371"/>
      <c r="I44" s="98"/>
      <c r="J44" s="369"/>
    </row>
    <row r="45" s="1" customFormat="1" ht="25.5" customHeight="1" spans="2:10">
      <c r="B45" s="366"/>
      <c r="C45" s="367"/>
      <c r="D45" s="368"/>
      <c r="E45" s="98"/>
      <c r="F45" s="369"/>
      <c r="G45" s="370"/>
      <c r="H45" s="371"/>
      <c r="I45" s="98"/>
      <c r="J45" s="369"/>
    </row>
    <row r="46" s="1" customFormat="1" ht="25.5" customHeight="1" spans="2:10">
      <c r="B46" s="366"/>
      <c r="C46" s="367"/>
      <c r="D46" s="368"/>
      <c r="E46" s="98"/>
      <c r="F46" s="369"/>
      <c r="G46" s="370"/>
      <c r="H46" s="371"/>
      <c r="I46" s="98"/>
      <c r="J46" s="369"/>
    </row>
    <row r="47" s="1" customFormat="1" ht="25.5" customHeight="1" spans="2:10">
      <c r="B47" s="366"/>
      <c r="C47" s="367"/>
      <c r="D47" s="368"/>
      <c r="E47" s="98"/>
      <c r="F47" s="369"/>
      <c r="G47" s="370"/>
      <c r="H47" s="371"/>
      <c r="I47" s="98"/>
      <c r="J47" s="369"/>
    </row>
    <row r="48" s="1" customFormat="1" ht="25.5" customHeight="1" spans="2:10">
      <c r="B48" s="366"/>
      <c r="C48" s="367"/>
      <c r="D48" s="368"/>
      <c r="E48" s="98"/>
      <c r="F48" s="369"/>
      <c r="G48" s="370"/>
      <c r="H48" s="371"/>
      <c r="I48" s="98"/>
      <c r="J48" s="369"/>
    </row>
    <row r="49" s="1" customFormat="1" ht="25.5" customHeight="1" spans="2:10">
      <c r="B49" s="366"/>
      <c r="C49" s="367"/>
      <c r="D49" s="368"/>
      <c r="E49" s="98"/>
      <c r="F49" s="369"/>
      <c r="G49" s="370"/>
      <c r="H49" s="371"/>
      <c r="I49" s="98"/>
      <c r="J49" s="369"/>
    </row>
    <row r="50" s="1" customFormat="1" ht="25.5" customHeight="1" spans="2:10">
      <c r="B50" s="366"/>
      <c r="C50" s="367"/>
      <c r="D50" s="368"/>
      <c r="E50" s="98"/>
      <c r="F50" s="369"/>
      <c r="G50" s="370"/>
      <c r="H50" s="371"/>
      <c r="I50" s="98"/>
      <c r="J50" s="369"/>
    </row>
    <row r="51" s="1" customFormat="1" ht="25.5" customHeight="1" spans="2:10">
      <c r="B51" s="366"/>
      <c r="C51" s="367"/>
      <c r="D51" s="368"/>
      <c r="E51" s="98"/>
      <c r="F51" s="369"/>
      <c r="G51" s="370"/>
      <c r="H51" s="371"/>
      <c r="I51" s="98"/>
      <c r="J51" s="369"/>
    </row>
    <row r="52" s="1" customFormat="1" ht="25.5" customHeight="1" spans="2:10">
      <c r="B52" s="366"/>
      <c r="C52" s="367"/>
      <c r="D52" s="368"/>
      <c r="E52" s="98"/>
      <c r="F52" s="369"/>
      <c r="G52" s="370"/>
      <c r="H52" s="371"/>
      <c r="I52" s="98"/>
      <c r="J52" s="369"/>
    </row>
    <row r="53" s="1" customFormat="1" ht="25.5" customHeight="1" spans="2:10">
      <c r="B53" s="366"/>
      <c r="C53" s="367"/>
      <c r="D53" s="368"/>
      <c r="E53" s="98"/>
      <c r="F53" s="369"/>
      <c r="G53" s="370"/>
      <c r="H53" s="371"/>
      <c r="I53" s="98"/>
      <c r="J53" s="369"/>
    </row>
    <row r="54" s="1" customFormat="1" ht="25.5" customHeight="1" spans="2:10">
      <c r="B54" s="366"/>
      <c r="C54" s="367"/>
      <c r="D54" s="368"/>
      <c r="E54" s="98"/>
      <c r="F54" s="369"/>
      <c r="G54" s="370"/>
      <c r="H54" s="371"/>
      <c r="I54" s="98"/>
      <c r="J54" s="369"/>
    </row>
    <row r="55" s="1" customFormat="1" ht="25.5" customHeight="1" spans="2:10">
      <c r="B55" s="366"/>
      <c r="C55" s="367"/>
      <c r="D55" s="368"/>
      <c r="E55" s="98"/>
      <c r="F55" s="369"/>
      <c r="G55" s="370"/>
      <c r="H55" s="371"/>
      <c r="I55" s="98"/>
      <c r="J55" s="369"/>
    </row>
    <row r="56" s="1" customFormat="1" ht="25.5" customHeight="1" spans="2:10">
      <c r="B56" s="366"/>
      <c r="C56" s="367"/>
      <c r="D56" s="368"/>
      <c r="E56" s="98"/>
      <c r="F56" s="369"/>
      <c r="G56" s="370"/>
      <c r="H56" s="371"/>
      <c r="I56" s="98"/>
      <c r="J56" s="369"/>
    </row>
    <row r="57" s="1" customFormat="1" ht="25.5" customHeight="1" spans="2:10">
      <c r="B57" s="366"/>
      <c r="C57" s="367"/>
      <c r="D57" s="368"/>
      <c r="E57" s="98"/>
      <c r="F57" s="369"/>
      <c r="G57" s="370"/>
      <c r="H57" s="371"/>
      <c r="I57" s="98"/>
      <c r="J57" s="369"/>
    </row>
    <row r="58" s="1" customFormat="1" ht="25.5" customHeight="1" spans="2:10">
      <c r="B58" s="366"/>
      <c r="C58" s="367"/>
      <c r="D58" s="368"/>
      <c r="E58" s="98"/>
      <c r="F58" s="369"/>
      <c r="G58" s="370"/>
      <c r="H58" s="371"/>
      <c r="I58" s="98"/>
      <c r="J58" s="369"/>
    </row>
    <row r="59" s="1" customFormat="1" ht="25.5" customHeight="1" spans="2:10">
      <c r="B59" s="366"/>
      <c r="C59" s="367"/>
      <c r="D59" s="368"/>
      <c r="E59" s="98"/>
      <c r="F59" s="369"/>
      <c r="G59" s="370"/>
      <c r="H59" s="371"/>
      <c r="I59" s="98"/>
      <c r="J59" s="369"/>
    </row>
    <row r="60" s="1" customFormat="1" ht="25.5" customHeight="1" spans="2:10">
      <c r="B60" s="366"/>
      <c r="C60" s="367"/>
      <c r="D60" s="368"/>
      <c r="E60" s="98"/>
      <c r="F60" s="369"/>
      <c r="G60" s="370"/>
      <c r="H60" s="371"/>
      <c r="I60" s="98"/>
      <c r="J60" s="369"/>
    </row>
    <row r="61" s="1" customFormat="1" ht="25.5" customHeight="1" spans="2:10">
      <c r="B61" s="366"/>
      <c r="C61" s="367"/>
      <c r="D61" s="368"/>
      <c r="E61" s="98"/>
      <c r="F61" s="369"/>
      <c r="G61" s="370"/>
      <c r="H61" s="371"/>
      <c r="I61" s="98"/>
      <c r="J61" s="369"/>
    </row>
    <row r="62" s="1" customFormat="1" ht="25.5" customHeight="1" spans="2:10">
      <c r="B62" s="366"/>
      <c r="C62" s="367"/>
      <c r="D62" s="368"/>
      <c r="E62" s="98"/>
      <c r="F62" s="369"/>
      <c r="G62" s="370"/>
      <c r="H62" s="371"/>
      <c r="I62" s="98"/>
      <c r="J62" s="369"/>
    </row>
    <row r="63" s="1" customFormat="1" ht="25.5" customHeight="1" spans="2:10">
      <c r="B63" s="366"/>
      <c r="C63" s="367"/>
      <c r="D63" s="368"/>
      <c r="E63" s="98"/>
      <c r="F63" s="369"/>
      <c r="G63" s="370"/>
      <c r="H63" s="371"/>
      <c r="I63" s="98"/>
      <c r="J63" s="369"/>
    </row>
    <row r="64" s="1" customFormat="1" ht="25.5" customHeight="1" spans="2:10">
      <c r="B64" s="366"/>
      <c r="C64" s="367"/>
      <c r="D64" s="368"/>
      <c r="E64" s="98"/>
      <c r="F64" s="369"/>
      <c r="G64" s="370"/>
      <c r="H64" s="371"/>
      <c r="I64" s="98"/>
      <c r="J64" s="369"/>
    </row>
    <row r="65" s="1" customFormat="1" ht="25.5" customHeight="1" spans="2:10">
      <c r="B65" s="366"/>
      <c r="C65" s="367"/>
      <c r="D65" s="368"/>
      <c r="E65" s="98"/>
      <c r="F65" s="369"/>
      <c r="G65" s="370"/>
      <c r="H65" s="371"/>
      <c r="I65" s="98"/>
      <c r="J65" s="369"/>
    </row>
    <row r="66" s="1" customFormat="1" ht="25.5" customHeight="1" spans="2:10">
      <c r="B66" s="366"/>
      <c r="C66" s="367"/>
      <c r="D66" s="368"/>
      <c r="E66" s="98"/>
      <c r="F66" s="369"/>
      <c r="G66" s="370"/>
      <c r="H66" s="371"/>
      <c r="I66" s="98"/>
      <c r="J66" s="369"/>
    </row>
    <row r="67" s="1" customFormat="1" ht="25.5" customHeight="1" spans="2:10">
      <c r="B67" s="366"/>
      <c r="C67" s="367"/>
      <c r="D67" s="368"/>
      <c r="E67" s="98"/>
      <c r="F67" s="369"/>
      <c r="G67" s="370"/>
      <c r="H67" s="371"/>
      <c r="I67" s="98"/>
      <c r="J67" s="369"/>
    </row>
    <row r="68" s="1" customFormat="1" ht="25.5" customHeight="1" spans="2:10">
      <c r="B68" s="366"/>
      <c r="C68" s="367"/>
      <c r="D68" s="368"/>
      <c r="E68" s="98"/>
      <c r="F68" s="369"/>
      <c r="G68" s="370"/>
      <c r="H68" s="371"/>
      <c r="I68" s="98"/>
      <c r="J68" s="369"/>
    </row>
    <row r="69" s="1" customFormat="1" ht="25.5" customHeight="1" spans="2:10">
      <c r="B69" s="366"/>
      <c r="C69" s="367"/>
      <c r="D69" s="368"/>
      <c r="E69" s="98"/>
      <c r="F69" s="369"/>
      <c r="G69" s="370"/>
      <c r="H69" s="371"/>
      <c r="I69" s="98"/>
      <c r="J69" s="369"/>
    </row>
    <row r="70" s="1" customFormat="1" ht="25.5" customHeight="1" spans="2:10">
      <c r="B70" s="366"/>
      <c r="C70" s="367"/>
      <c r="D70" s="368"/>
      <c r="E70" s="98"/>
      <c r="F70" s="369"/>
      <c r="G70" s="370"/>
      <c r="H70" s="371"/>
      <c r="I70" s="98"/>
      <c r="J70" s="369"/>
    </row>
    <row r="71" s="1" customFormat="1" ht="25.5" customHeight="1" spans="2:10">
      <c r="B71" s="366"/>
      <c r="C71" s="367"/>
      <c r="D71" s="368"/>
      <c r="E71" s="98"/>
      <c r="F71" s="369"/>
      <c r="G71" s="370"/>
      <c r="H71" s="371"/>
      <c r="I71" s="98"/>
      <c r="J71" s="369"/>
    </row>
    <row r="72" s="1" customFormat="1" ht="25.5" customHeight="1" spans="2:10">
      <c r="B72" s="366"/>
      <c r="C72" s="367"/>
      <c r="D72" s="368"/>
      <c r="E72" s="98"/>
      <c r="F72" s="369"/>
      <c r="G72" s="370"/>
      <c r="H72" s="371"/>
      <c r="I72" s="98"/>
      <c r="J72" s="369"/>
    </row>
    <row r="73" s="1" customFormat="1" ht="25.5" customHeight="1" spans="2:10">
      <c r="B73" s="366"/>
      <c r="C73" s="367"/>
      <c r="D73" s="368"/>
      <c r="E73" s="98"/>
      <c r="F73" s="369"/>
      <c r="G73" s="370"/>
      <c r="H73" s="371"/>
      <c r="I73" s="98"/>
      <c r="J73" s="369"/>
    </row>
    <row r="74" s="1" customFormat="1" ht="25.5" customHeight="1" spans="2:10">
      <c r="B74" s="366"/>
      <c r="C74" s="367"/>
      <c r="D74" s="368"/>
      <c r="E74" s="98"/>
      <c r="F74" s="369"/>
      <c r="G74" s="370"/>
      <c r="H74" s="371"/>
      <c r="I74" s="98"/>
      <c r="J74" s="369"/>
    </row>
    <row r="75" s="1" customFormat="1" ht="25.5" customHeight="1" spans="2:10">
      <c r="B75" s="366"/>
      <c r="C75" s="367"/>
      <c r="D75" s="368"/>
      <c r="E75" s="98"/>
      <c r="F75" s="369"/>
      <c r="G75" s="370"/>
      <c r="H75" s="371"/>
      <c r="I75" s="98"/>
      <c r="J75" s="369"/>
    </row>
    <row r="76" s="1" customFormat="1" ht="25.5" customHeight="1" spans="2:10">
      <c r="B76" s="366"/>
      <c r="C76" s="367"/>
      <c r="D76" s="368"/>
      <c r="E76" s="98"/>
      <c r="F76" s="369"/>
      <c r="G76" s="370"/>
      <c r="H76" s="371"/>
      <c r="I76" s="98"/>
      <c r="J76" s="369"/>
    </row>
    <row r="77" s="1" customFormat="1" ht="25.5" customHeight="1" spans="2:10">
      <c r="B77" s="366"/>
      <c r="C77" s="367"/>
      <c r="D77" s="368"/>
      <c r="E77" s="98"/>
      <c r="F77" s="369"/>
      <c r="G77" s="370"/>
      <c r="H77" s="371"/>
      <c r="I77" s="98"/>
      <c r="J77" s="369"/>
    </row>
    <row r="78" s="1" customFormat="1" ht="25.5" customHeight="1" spans="2:10">
      <c r="B78" s="366"/>
      <c r="C78" s="367"/>
      <c r="D78" s="368"/>
      <c r="E78" s="98"/>
      <c r="F78" s="369"/>
      <c r="G78" s="370"/>
      <c r="H78" s="371"/>
      <c r="I78" s="98"/>
      <c r="J78" s="369"/>
    </row>
    <row r="79" s="1" customFormat="1" ht="25.5" customHeight="1" spans="2:10">
      <c r="B79" s="366"/>
      <c r="C79" s="367"/>
      <c r="D79" s="368"/>
      <c r="E79" s="98"/>
      <c r="F79" s="369"/>
      <c r="G79" s="370"/>
      <c r="H79" s="371"/>
      <c r="I79" s="98"/>
      <c r="J79" s="369"/>
    </row>
    <row r="80" s="1" customFormat="1" ht="25.5" customHeight="1" spans="2:10">
      <c r="B80" s="366"/>
      <c r="C80" s="367"/>
      <c r="D80" s="368"/>
      <c r="E80" s="98"/>
      <c r="F80" s="369"/>
      <c r="G80" s="370"/>
      <c r="H80" s="371"/>
      <c r="I80" s="98"/>
      <c r="J80" s="369"/>
    </row>
    <row r="81" s="1" customFormat="1" ht="25.5" customHeight="1" spans="2:10">
      <c r="B81" s="366"/>
      <c r="C81" s="367"/>
      <c r="D81" s="368"/>
      <c r="E81" s="98"/>
      <c r="F81" s="369"/>
      <c r="G81" s="370"/>
      <c r="H81" s="371"/>
      <c r="I81" s="98"/>
      <c r="J81" s="369"/>
    </row>
    <row r="82" s="1" customFormat="1" ht="25.5" customHeight="1" spans="2:10">
      <c r="B82" s="366"/>
      <c r="C82" s="367"/>
      <c r="D82" s="368"/>
      <c r="E82" s="98"/>
      <c r="F82" s="369"/>
      <c r="G82" s="370"/>
      <c r="H82" s="371"/>
      <c r="I82" s="98"/>
      <c r="J82" s="369"/>
    </row>
    <row r="83" s="1" customFormat="1" ht="25.5" customHeight="1" spans="2:10">
      <c r="B83" s="366"/>
      <c r="C83" s="367"/>
      <c r="D83" s="368"/>
      <c r="E83" s="98"/>
      <c r="F83" s="369"/>
      <c r="G83" s="370"/>
      <c r="H83" s="371"/>
      <c r="I83" s="98"/>
      <c r="J83" s="369"/>
    </row>
    <row r="84" s="357" customFormat="1" ht="25.5" customHeight="1" spans="2:10">
      <c r="B84" s="366"/>
      <c r="C84" s="98"/>
      <c r="D84" s="373"/>
      <c r="E84" s="373"/>
      <c r="F84" s="369"/>
      <c r="G84" s="366"/>
      <c r="H84" s="68"/>
      <c r="I84" s="68"/>
      <c r="J84" s="68"/>
    </row>
    <row r="85" s="357" customFormat="1" ht="25.5" customHeight="1" spans="2:10">
      <c r="B85" s="366" t="e">
        <f>#REF!+CH.NAGARA.!#REF!+SMH!#REF!</f>
        <v>#REF!</v>
      </c>
      <c r="C85" s="98"/>
      <c r="D85" s="373"/>
      <c r="E85" s="373"/>
      <c r="F85" s="369" t="e">
        <f>#REF!+CH.NAGARA.!#REF!+SMH!#REF!</f>
        <v>#REF!</v>
      </c>
      <c r="G85" s="366"/>
      <c r="H85" s="68"/>
      <c r="I85" s="68"/>
      <c r="J85" s="68"/>
    </row>
    <row r="86" s="357" customFormat="1" ht="25.5" customHeight="1" spans="2:10">
      <c r="B86" s="366"/>
      <c r="C86" s="98"/>
      <c r="D86" s="373"/>
      <c r="E86" s="373"/>
      <c r="F86" s="369"/>
      <c r="G86" s="366"/>
      <c r="H86" s="68"/>
      <c r="I86" s="68"/>
      <c r="J86" s="68"/>
    </row>
    <row r="87" s="357" customFormat="1" ht="25.5" customHeight="1" spans="2:10">
      <c r="B87" s="366"/>
      <c r="C87" s="98"/>
      <c r="D87" s="373"/>
      <c r="E87" s="373"/>
      <c r="F87" s="369"/>
      <c r="G87" s="374" t="s">
        <v>460</v>
      </c>
      <c r="H87" s="374"/>
      <c r="I87" s="374"/>
      <c r="J87" s="68"/>
    </row>
    <row r="88" s="357" customFormat="1" ht="25.5" customHeight="1" spans="2:10">
      <c r="B88" s="366"/>
      <c r="C88" s="98"/>
      <c r="D88" s="373"/>
      <c r="E88" s="373"/>
      <c r="F88" s="369"/>
      <c r="G88" s="374" t="s">
        <v>461</v>
      </c>
      <c r="H88" s="374"/>
      <c r="I88" s="374"/>
      <c r="J88" s="68"/>
    </row>
    <row r="89" s="357" customFormat="1" ht="25.5" customHeight="1" spans="2:10">
      <c r="B89" s="366"/>
      <c r="C89" s="98"/>
      <c r="D89" s="373"/>
      <c r="E89" s="373"/>
      <c r="F89" s="369"/>
      <c r="G89" s="366"/>
      <c r="H89" s="68"/>
      <c r="I89" s="68"/>
      <c r="J89" s="68"/>
    </row>
    <row r="90" s="357" customFormat="1" ht="25.5" customHeight="1" spans="2:10">
      <c r="B90" s="366"/>
      <c r="C90" s="98"/>
      <c r="D90" s="373"/>
      <c r="E90" s="373"/>
      <c r="F90" s="369"/>
      <c r="G90" s="366"/>
      <c r="H90" s="68"/>
      <c r="I90" s="68"/>
      <c r="J90" s="68"/>
    </row>
    <row r="91" s="357" customFormat="1" ht="25.5" customHeight="1" spans="2:10">
      <c r="B91" s="366"/>
      <c r="C91" s="98"/>
      <c r="D91" s="373"/>
      <c r="E91" s="373"/>
      <c r="F91" s="369"/>
      <c r="G91" s="366"/>
      <c r="H91" s="68"/>
      <c r="I91" s="68"/>
      <c r="J91" s="68"/>
    </row>
    <row r="92" s="1" customFormat="1" ht="25.5" customHeight="1" spans="2:10">
      <c r="B92" s="52">
        <v>5</v>
      </c>
      <c r="C92" s="98"/>
      <c r="D92" s="373"/>
      <c r="E92" s="52" t="s">
        <v>474</v>
      </c>
      <c r="F92" s="34">
        <v>431</v>
      </c>
      <c r="G92" s="363"/>
      <c r="H92" s="332"/>
      <c r="I92" s="9"/>
      <c r="J92" s="10"/>
    </row>
    <row r="93" s="1" customFormat="1" ht="25.5" customHeight="1" spans="2:10">
      <c r="B93" s="52">
        <v>6</v>
      </c>
      <c r="C93" s="98"/>
      <c r="D93" s="373"/>
      <c r="E93" s="52" t="s">
        <v>475</v>
      </c>
      <c r="F93" s="34">
        <v>518</v>
      </c>
      <c r="G93" s="363"/>
      <c r="H93" s="332"/>
      <c r="I93" s="9"/>
      <c r="J93" s="10"/>
    </row>
    <row r="94" s="357" customFormat="1" ht="25.5" customHeight="1" spans="2:10">
      <c r="B94" s="366"/>
      <c r="C94" s="98"/>
      <c r="D94" s="373"/>
      <c r="E94" s="373"/>
      <c r="F94" s="369">
        <f>SUM(F92:F93)</f>
        <v>949</v>
      </c>
      <c r="G94" s="366"/>
      <c r="H94" s="68"/>
      <c r="I94" s="68"/>
      <c r="J94" s="68"/>
    </row>
    <row r="95" s="357" customFormat="1" ht="25.5" customHeight="1" spans="2:10">
      <c r="B95" s="366"/>
      <c r="C95" s="98"/>
      <c r="D95" s="373"/>
      <c r="E95" s="373"/>
      <c r="F95" s="369">
        <v>1063</v>
      </c>
      <c r="G95" s="366"/>
      <c r="H95" s="68"/>
      <c r="I95" s="68"/>
      <c r="J95" s="68"/>
    </row>
    <row r="96" s="357" customFormat="1" ht="25.5" customHeight="1" spans="2:10">
      <c r="B96" s="366"/>
      <c r="C96" s="98"/>
      <c r="D96" s="373"/>
      <c r="E96" s="373"/>
      <c r="F96" s="369">
        <f>F95-F94</f>
        <v>114</v>
      </c>
      <c r="G96" s="366"/>
      <c r="H96" s="68"/>
      <c r="I96" s="68"/>
      <c r="J96" s="68"/>
    </row>
    <row r="97" s="357" customFormat="1" ht="25.5" customHeight="1" spans="2:10">
      <c r="B97" s="366"/>
      <c r="C97" s="98"/>
      <c r="D97" s="373"/>
      <c r="E97" s="373"/>
      <c r="F97" s="369"/>
      <c r="G97" s="366"/>
      <c r="H97" s="68"/>
      <c r="I97" s="68"/>
      <c r="J97" s="68"/>
    </row>
    <row r="98" s="357" customFormat="1" ht="25.5" customHeight="1" spans="2:10">
      <c r="B98" s="366"/>
      <c r="C98" s="98"/>
      <c r="D98" s="373"/>
      <c r="E98" s="373"/>
      <c r="F98" s="369"/>
      <c r="G98" s="366"/>
      <c r="H98" s="68"/>
      <c r="I98" s="68"/>
      <c r="J98" s="68"/>
    </row>
    <row r="99" s="357" customFormat="1" ht="25.5" customHeight="1" spans="2:10">
      <c r="B99" s="366"/>
      <c r="C99" s="98"/>
      <c r="D99" s="373"/>
      <c r="E99" s="373"/>
      <c r="F99" s="369"/>
      <c r="G99" s="366"/>
      <c r="H99" s="68"/>
      <c r="I99" s="68"/>
      <c r="J99" s="68"/>
    </row>
    <row r="100" s="357" customFormat="1" ht="25.5" customHeight="1" spans="2:10">
      <c r="B100" s="366"/>
      <c r="C100" s="98"/>
      <c r="D100" s="373"/>
      <c r="E100" s="373"/>
      <c r="F100" s="369"/>
      <c r="G100" s="366"/>
      <c r="H100" s="68"/>
      <c r="I100" s="68"/>
      <c r="J100" s="68"/>
    </row>
    <row r="101" s="357" customFormat="1" ht="25.5" customHeight="1" spans="2:10">
      <c r="B101" s="366"/>
      <c r="C101" s="98"/>
      <c r="D101" s="373"/>
      <c r="E101" s="373"/>
      <c r="F101" s="369"/>
      <c r="G101" s="366"/>
      <c r="H101" s="68"/>
      <c r="I101" s="68"/>
      <c r="J101" s="68"/>
    </row>
    <row r="102" s="357" customFormat="1" ht="25.5" customHeight="1" spans="2:10">
      <c r="B102" s="366"/>
      <c r="C102" s="98"/>
      <c r="D102" s="373"/>
      <c r="E102" s="373"/>
      <c r="F102" s="369"/>
      <c r="G102" s="366"/>
      <c r="H102" s="68"/>
      <c r="I102" s="68"/>
      <c r="J102" s="68"/>
    </row>
    <row r="103" s="357" customFormat="1" ht="25.5" customHeight="1" spans="2:10">
      <c r="B103" s="366"/>
      <c r="C103" s="98"/>
      <c r="D103" s="373"/>
      <c r="E103" s="373"/>
      <c r="F103" s="369"/>
      <c r="G103" s="366"/>
      <c r="H103" s="68"/>
      <c r="I103" s="68"/>
      <c r="J103" s="68"/>
    </row>
    <row r="104" s="357" customFormat="1" ht="25.5" customHeight="1" spans="2:10">
      <c r="B104" s="366"/>
      <c r="C104" s="98"/>
      <c r="D104" s="373"/>
      <c r="E104" s="373"/>
      <c r="F104" s="369"/>
      <c r="G104" s="366"/>
      <c r="H104" s="68"/>
      <c r="I104" s="68"/>
      <c r="J104" s="68"/>
    </row>
    <row r="105" s="357" customFormat="1" ht="25.5" customHeight="1" spans="2:10">
      <c r="B105" s="366"/>
      <c r="C105" s="98"/>
      <c r="D105" s="373"/>
      <c r="E105" s="373"/>
      <c r="F105" s="369"/>
      <c r="G105" s="366"/>
      <c r="H105" s="68"/>
      <c r="I105" s="68"/>
      <c r="J105" s="68"/>
    </row>
    <row r="106" s="357" customFormat="1" ht="25.5" customHeight="1" spans="2:10">
      <c r="B106" s="366"/>
      <c r="C106" s="98"/>
      <c r="D106" s="373"/>
      <c r="E106" s="373"/>
      <c r="F106" s="369"/>
      <c r="G106" s="366"/>
      <c r="H106" s="68"/>
      <c r="I106" s="68"/>
      <c r="J106" s="68"/>
    </row>
    <row r="107" s="357" customFormat="1" ht="25.5" customHeight="1" spans="2:10">
      <c r="B107" s="366"/>
      <c r="C107" s="98"/>
      <c r="D107" s="373"/>
      <c r="E107" s="373"/>
      <c r="F107" s="369"/>
      <c r="G107" s="366"/>
      <c r="H107" s="68"/>
      <c r="I107" s="68"/>
      <c r="J107" s="68"/>
    </row>
    <row r="108" s="357" customFormat="1" ht="25.5" customHeight="1" spans="2:10">
      <c r="B108" s="366"/>
      <c r="C108" s="98"/>
      <c r="D108" s="373"/>
      <c r="E108" s="373"/>
      <c r="F108" s="369"/>
      <c r="G108" s="366"/>
      <c r="H108" s="68"/>
      <c r="I108" s="68"/>
      <c r="J108" s="68"/>
    </row>
    <row r="109" s="357" customFormat="1" ht="25.5" customHeight="1" spans="2:10">
      <c r="B109" s="366"/>
      <c r="C109" s="98"/>
      <c r="D109" s="373"/>
      <c r="E109" s="373"/>
      <c r="F109" s="369"/>
      <c r="G109" s="366"/>
      <c r="H109" s="68"/>
      <c r="I109" s="68"/>
      <c r="J109" s="68"/>
    </row>
    <row r="110" s="357" customFormat="1" ht="25.5" customHeight="1" spans="2:10">
      <c r="B110" s="366"/>
      <c r="C110" s="98"/>
      <c r="D110" s="373"/>
      <c r="E110" s="373"/>
      <c r="F110" s="369"/>
      <c r="G110" s="366"/>
      <c r="H110" s="68"/>
      <c r="I110" s="68"/>
      <c r="J110" s="68"/>
    </row>
    <row r="111" s="357" customFormat="1" ht="25.5" customHeight="1" spans="2:10">
      <c r="B111" s="366"/>
      <c r="C111" s="98"/>
      <c r="D111" s="373"/>
      <c r="E111" s="373"/>
      <c r="F111" s="369"/>
      <c r="G111" s="366"/>
      <c r="H111" s="68"/>
      <c r="I111" s="68"/>
      <c r="J111" s="68"/>
    </row>
    <row r="112" s="357" customFormat="1" ht="25.5" customHeight="1" spans="2:10">
      <c r="B112" s="366"/>
      <c r="C112" s="98"/>
      <c r="D112" s="373"/>
      <c r="E112" s="373"/>
      <c r="F112" s="369"/>
      <c r="G112" s="366"/>
      <c r="H112" s="68"/>
      <c r="I112" s="68"/>
      <c r="J112" s="68"/>
    </row>
    <row r="113" s="357" customFormat="1" ht="25.5" customHeight="1" spans="2:10">
      <c r="B113" s="366"/>
      <c r="C113" s="98"/>
      <c r="D113" s="373"/>
      <c r="E113" s="373"/>
      <c r="F113" s="369"/>
      <c r="G113" s="366"/>
      <c r="H113" s="68"/>
      <c r="I113" s="68"/>
      <c r="J113" s="68"/>
    </row>
    <row r="114" s="357" customFormat="1" ht="25.5" customHeight="1" spans="2:10">
      <c r="B114" s="366"/>
      <c r="C114" s="98"/>
      <c r="D114" s="373"/>
      <c r="E114" s="373"/>
      <c r="F114" s="369"/>
      <c r="G114" s="366"/>
      <c r="H114" s="68"/>
      <c r="I114" s="68"/>
      <c r="J114" s="68"/>
    </row>
    <row r="115" s="357" customFormat="1" ht="25.5" customHeight="1" spans="2:10">
      <c r="B115" s="366"/>
      <c r="C115" s="98"/>
      <c r="D115" s="373"/>
      <c r="E115" s="373"/>
      <c r="F115" s="369"/>
      <c r="G115" s="366"/>
      <c r="H115" s="68"/>
      <c r="I115" s="68"/>
      <c r="J115" s="68"/>
    </row>
    <row r="116" s="357" customFormat="1" ht="25.5" customHeight="1" spans="2:10">
      <c r="B116" s="366"/>
      <c r="C116" s="98"/>
      <c r="D116" s="373"/>
      <c r="E116" s="373"/>
      <c r="F116" s="369"/>
      <c r="G116" s="366"/>
      <c r="H116" s="68"/>
      <c r="I116" s="68"/>
      <c r="J116" s="68"/>
    </row>
    <row r="117" s="357" customFormat="1" ht="25.5" customHeight="1" spans="2:10">
      <c r="B117" s="366"/>
      <c r="C117" s="98"/>
      <c r="D117" s="373"/>
      <c r="E117" s="373"/>
      <c r="F117" s="369"/>
      <c r="G117" s="366"/>
      <c r="H117" s="68"/>
      <c r="I117" s="68"/>
      <c r="J117" s="68"/>
    </row>
    <row r="118" s="357" customFormat="1" ht="25.5" customHeight="1" spans="2:10">
      <c r="B118" s="366"/>
      <c r="C118" s="98"/>
      <c r="D118" s="373"/>
      <c r="E118" s="373"/>
      <c r="F118" s="369"/>
      <c r="G118" s="366"/>
      <c r="H118" s="68"/>
      <c r="I118" s="68"/>
      <c r="J118" s="68"/>
    </row>
    <row r="119" s="357" customFormat="1" ht="25.5" customHeight="1" spans="2:10">
      <c r="B119" s="366"/>
      <c r="C119" s="98"/>
      <c r="D119" s="373"/>
      <c r="E119" s="373"/>
      <c r="F119" s="369"/>
      <c r="G119" s="366"/>
      <c r="H119" s="68"/>
      <c r="I119" s="68"/>
      <c r="J119" s="68"/>
    </row>
    <row r="120" s="357" customFormat="1" ht="25.5" customHeight="1" spans="2:10">
      <c r="B120" s="366"/>
      <c r="C120" s="98"/>
      <c r="D120" s="373"/>
      <c r="E120" s="373"/>
      <c r="F120" s="369"/>
      <c r="G120" s="366"/>
      <c r="H120" s="68"/>
      <c r="I120" s="68"/>
      <c r="J120" s="68"/>
    </row>
    <row r="121" s="357" customFormat="1" ht="25.5" customHeight="1" spans="2:10">
      <c r="B121" s="366"/>
      <c r="C121" s="98"/>
      <c r="D121" s="373"/>
      <c r="E121" s="373"/>
      <c r="F121" s="369"/>
      <c r="G121" s="366"/>
      <c r="H121" s="68"/>
      <c r="I121" s="68"/>
      <c r="J121" s="68"/>
    </row>
    <row r="122" s="357" customFormat="1" ht="25.5" customHeight="1" spans="2:10">
      <c r="B122" s="366"/>
      <c r="C122" s="98"/>
      <c r="D122" s="373"/>
      <c r="E122" s="373"/>
      <c r="F122" s="369"/>
      <c r="G122" s="366"/>
      <c r="H122" s="68"/>
      <c r="I122" s="68"/>
      <c r="J122" s="68"/>
    </row>
    <row r="123" s="357" customFormat="1" ht="25.5" customHeight="1" spans="2:10">
      <c r="B123" s="366"/>
      <c r="C123" s="98"/>
      <c r="D123" s="373"/>
      <c r="E123" s="373"/>
      <c r="F123" s="369"/>
      <c r="G123" s="366"/>
      <c r="H123" s="68"/>
      <c r="I123" s="68"/>
      <c r="J123" s="68"/>
    </row>
    <row r="124" s="357" customFormat="1" ht="25.5" customHeight="1" spans="2:10">
      <c r="B124" s="366"/>
      <c r="C124" s="98"/>
      <c r="D124" s="373"/>
      <c r="E124" s="373"/>
      <c r="F124" s="369"/>
      <c r="G124" s="366"/>
      <c r="H124" s="68"/>
      <c r="I124" s="68"/>
      <c r="J124" s="68"/>
    </row>
    <row r="125" s="357" customFormat="1" ht="25.5" customHeight="1" spans="2:10">
      <c r="B125" s="366"/>
      <c r="C125" s="98"/>
      <c r="D125" s="373"/>
      <c r="E125" s="373"/>
      <c r="F125" s="369"/>
      <c r="G125" s="366"/>
      <c r="H125" s="68"/>
      <c r="I125" s="68"/>
      <c r="J125" s="68"/>
    </row>
    <row r="126" s="357" customFormat="1" ht="25.5" customHeight="1" spans="2:10">
      <c r="B126" s="366"/>
      <c r="C126" s="98"/>
      <c r="D126" s="373"/>
      <c r="E126" s="373"/>
      <c r="F126" s="369"/>
      <c r="G126" s="366"/>
      <c r="H126" s="68"/>
      <c r="I126" s="68"/>
      <c r="J126" s="68"/>
    </row>
    <row r="127" s="357" customFormat="1" ht="25.5" customHeight="1" spans="2:10">
      <c r="B127" s="366"/>
      <c r="C127" s="98"/>
      <c r="D127" s="373"/>
      <c r="E127" s="373"/>
      <c r="F127" s="369"/>
      <c r="G127" s="366"/>
      <c r="H127" s="68"/>
      <c r="I127" s="68"/>
      <c r="J127" s="68"/>
    </row>
    <row r="128" s="357" customFormat="1" ht="25.5" customHeight="1" spans="2:10">
      <c r="B128" s="366"/>
      <c r="C128" s="98"/>
      <c r="D128" s="373"/>
      <c r="E128" s="373"/>
      <c r="F128" s="369"/>
      <c r="G128" s="366"/>
      <c r="H128" s="68"/>
      <c r="I128" s="68"/>
      <c r="J128" s="68"/>
    </row>
    <row r="129" s="357" customFormat="1" ht="25.5" customHeight="1" spans="2:10">
      <c r="B129" s="366"/>
      <c r="C129" s="98"/>
      <c r="D129" s="373"/>
      <c r="E129" s="373"/>
      <c r="F129" s="369"/>
      <c r="G129" s="366"/>
      <c r="H129" s="68"/>
      <c r="I129" s="68"/>
      <c r="J129" s="68"/>
    </row>
    <row r="130" s="357" customFormat="1" ht="25.5" customHeight="1" spans="2:10">
      <c r="B130" s="366"/>
      <c r="C130" s="98"/>
      <c r="D130" s="373"/>
      <c r="E130" s="373"/>
      <c r="F130" s="369"/>
      <c r="G130" s="366"/>
      <c r="H130" s="68"/>
      <c r="I130" s="68"/>
      <c r="J130" s="68"/>
    </row>
    <row r="131" s="357" customFormat="1" ht="25.5" customHeight="1" spans="2:10">
      <c r="B131" s="366"/>
      <c r="C131" s="98"/>
      <c r="D131" s="373"/>
      <c r="E131" s="373"/>
      <c r="F131" s="369"/>
      <c r="G131" s="366"/>
      <c r="H131" s="68"/>
      <c r="I131" s="68"/>
      <c r="J131" s="68"/>
    </row>
    <row r="132" s="357" customFormat="1" ht="25.5" customHeight="1" spans="2:10">
      <c r="B132" s="366"/>
      <c r="C132" s="98"/>
      <c r="D132" s="373"/>
      <c r="E132" s="373"/>
      <c r="F132" s="369"/>
      <c r="G132" s="366"/>
      <c r="H132" s="68"/>
      <c r="I132" s="68"/>
      <c r="J132" s="68"/>
    </row>
    <row r="133" s="357" customFormat="1" ht="25.5" customHeight="1" spans="2:10">
      <c r="B133" s="366"/>
      <c r="C133" s="98"/>
      <c r="D133" s="373"/>
      <c r="E133" s="373"/>
      <c r="F133" s="369"/>
      <c r="G133" s="366"/>
      <c r="H133" s="68"/>
      <c r="I133" s="68"/>
      <c r="J133" s="68"/>
    </row>
    <row r="134" s="357" customFormat="1" ht="25.5" customHeight="1" spans="2:10">
      <c r="B134" s="366"/>
      <c r="C134" s="98"/>
      <c r="D134" s="373"/>
      <c r="E134" s="373"/>
      <c r="F134" s="369"/>
      <c r="G134" s="366"/>
      <c r="H134" s="68"/>
      <c r="I134" s="68"/>
      <c r="J134" s="68"/>
    </row>
    <row r="135" s="357" customFormat="1" ht="25.5" customHeight="1" spans="2:10">
      <c r="B135" s="366"/>
      <c r="C135" s="98"/>
      <c r="D135" s="373"/>
      <c r="E135" s="373"/>
      <c r="F135" s="369"/>
      <c r="G135" s="366"/>
      <c r="H135" s="68"/>
      <c r="I135" s="68"/>
      <c r="J135" s="68"/>
    </row>
    <row r="136" s="357" customFormat="1" ht="25.5" customHeight="1" spans="2:10">
      <c r="B136" s="366"/>
      <c r="C136" s="98"/>
      <c r="D136" s="373"/>
      <c r="E136" s="373"/>
      <c r="F136" s="369"/>
      <c r="G136" s="366"/>
      <c r="H136" s="68"/>
      <c r="I136" s="68"/>
      <c r="J136" s="68"/>
    </row>
    <row r="137" s="357" customFormat="1" ht="25.5" customHeight="1" spans="2:10">
      <c r="B137" s="366"/>
      <c r="C137" s="98"/>
      <c r="D137" s="373"/>
      <c r="E137" s="373"/>
      <c r="F137" s="369"/>
      <c r="G137" s="366"/>
      <c r="H137" s="68"/>
      <c r="I137" s="68"/>
      <c r="J137" s="68"/>
    </row>
    <row r="138" s="357" customFormat="1" ht="25.5" customHeight="1" spans="2:10">
      <c r="B138" s="366"/>
      <c r="C138" s="98"/>
      <c r="D138" s="373"/>
      <c r="E138" s="373"/>
      <c r="F138" s="369"/>
      <c r="G138" s="366"/>
      <c r="H138" s="68"/>
      <c r="I138" s="68"/>
      <c r="J138" s="68"/>
    </row>
    <row r="139" s="357" customFormat="1" ht="25.5" customHeight="1" spans="2:10">
      <c r="B139" s="366"/>
      <c r="C139" s="98"/>
      <c r="D139" s="373"/>
      <c r="E139" s="373"/>
      <c r="F139" s="369"/>
      <c r="G139" s="366"/>
      <c r="H139" s="68"/>
      <c r="I139" s="68"/>
      <c r="J139" s="68"/>
    </row>
    <row r="140" s="357" customFormat="1" ht="25.5" customHeight="1" spans="2:10">
      <c r="B140" s="366"/>
      <c r="C140" s="98"/>
      <c r="D140" s="373"/>
      <c r="E140" s="373"/>
      <c r="F140" s="369"/>
      <c r="G140" s="366"/>
      <c r="H140" s="68"/>
      <c r="I140" s="68"/>
      <c r="J140" s="68"/>
    </row>
    <row r="141" s="357" customFormat="1" ht="25.5" customHeight="1" spans="2:10">
      <c r="B141" s="366"/>
      <c r="C141" s="98"/>
      <c r="D141" s="373"/>
      <c r="E141" s="373"/>
      <c r="F141" s="369"/>
      <c r="G141" s="366"/>
      <c r="H141" s="68"/>
      <c r="I141" s="68"/>
      <c r="J141" s="68"/>
    </row>
    <row r="142" s="357" customFormat="1" ht="25.5" customHeight="1" spans="2:10">
      <c r="B142" s="366"/>
      <c r="C142" s="98"/>
      <c r="D142" s="373"/>
      <c r="E142" s="373"/>
      <c r="F142" s="369"/>
      <c r="G142" s="366"/>
      <c r="H142" s="68"/>
      <c r="I142" s="68"/>
      <c r="J142" s="68"/>
    </row>
    <row r="143" s="357" customFormat="1" ht="25.5" customHeight="1" spans="2:10">
      <c r="B143" s="366"/>
      <c r="C143" s="98"/>
      <c r="D143" s="373"/>
      <c r="E143" s="373"/>
      <c r="F143" s="369"/>
      <c r="G143" s="366"/>
      <c r="H143" s="68"/>
      <c r="I143" s="68"/>
      <c r="J143" s="68"/>
    </row>
    <row r="144" s="357" customFormat="1" ht="25.5" customHeight="1" spans="2:10">
      <c r="B144" s="366"/>
      <c r="C144" s="98"/>
      <c r="D144" s="373"/>
      <c r="E144" s="373"/>
      <c r="F144" s="369"/>
      <c r="G144" s="366"/>
      <c r="H144" s="68"/>
      <c r="I144" s="68"/>
      <c r="J144" s="68"/>
    </row>
    <row r="145" s="357" customFormat="1" ht="25.5" customHeight="1" spans="2:10">
      <c r="B145" s="366"/>
      <c r="C145" s="98"/>
      <c r="D145" s="373"/>
      <c r="E145" s="373"/>
      <c r="F145" s="369"/>
      <c r="G145" s="366"/>
      <c r="H145" s="68"/>
      <c r="I145" s="68"/>
      <c r="J145" s="68"/>
    </row>
    <row r="146" s="357" customFormat="1" ht="25.5" customHeight="1" spans="2:10">
      <c r="B146" s="366"/>
      <c r="C146" s="98"/>
      <c r="D146" s="373"/>
      <c r="E146" s="373"/>
      <c r="F146" s="369"/>
      <c r="G146" s="366"/>
      <c r="H146" s="68"/>
      <c r="I146" s="68"/>
      <c r="J146" s="68"/>
    </row>
    <row r="147" s="357" customFormat="1" ht="25.5" customHeight="1" spans="2:10">
      <c r="B147" s="366"/>
      <c r="C147" s="98"/>
      <c r="D147" s="373"/>
      <c r="E147" s="373"/>
      <c r="F147" s="369"/>
      <c r="G147" s="366"/>
      <c r="H147" s="68"/>
      <c r="I147" s="68"/>
      <c r="J147" s="68"/>
    </row>
    <row r="148" s="357" customFormat="1" ht="25.5" customHeight="1" spans="2:10">
      <c r="B148" s="366"/>
      <c r="C148" s="98"/>
      <c r="D148" s="373"/>
      <c r="E148" s="373"/>
      <c r="F148" s="369"/>
      <c r="G148" s="366"/>
      <c r="H148" s="68"/>
      <c r="I148" s="68"/>
      <c r="J148" s="68"/>
    </row>
    <row r="149" s="357" customFormat="1" ht="25.5" customHeight="1" spans="2:10">
      <c r="B149" s="366"/>
      <c r="C149" s="98"/>
      <c r="D149" s="373"/>
      <c r="E149" s="373"/>
      <c r="F149" s="369"/>
      <c r="G149" s="366"/>
      <c r="H149" s="68"/>
      <c r="I149" s="68"/>
      <c r="J149" s="68"/>
    </row>
    <row r="150" s="357" customFormat="1" ht="25.5" customHeight="1" spans="2:10">
      <c r="B150" s="366"/>
      <c r="C150" s="98"/>
      <c r="D150" s="373"/>
      <c r="E150" s="373"/>
      <c r="F150" s="369"/>
      <c r="G150" s="366"/>
      <c r="H150" s="68"/>
      <c r="I150" s="68"/>
      <c r="J150" s="68"/>
    </row>
    <row r="151" s="357" customFormat="1" ht="25.5" customHeight="1" spans="2:10">
      <c r="B151" s="366"/>
      <c r="C151" s="98"/>
      <c r="D151" s="373"/>
      <c r="E151" s="373"/>
      <c r="F151" s="369"/>
      <c r="G151" s="366"/>
      <c r="H151" s="68"/>
      <c r="I151" s="68"/>
      <c r="J151" s="68"/>
    </row>
    <row r="152" s="357" customFormat="1" ht="25.5" customHeight="1" spans="2:10">
      <c r="B152" s="366"/>
      <c r="C152" s="98"/>
      <c r="D152" s="373"/>
      <c r="E152" s="373"/>
      <c r="F152" s="369"/>
      <c r="G152" s="366"/>
      <c r="H152" s="68"/>
      <c r="I152" s="68"/>
      <c r="J152" s="68"/>
    </row>
    <row r="153" s="357" customFormat="1" ht="25.5" customHeight="1" spans="2:10">
      <c r="B153" s="366"/>
      <c r="C153" s="98"/>
      <c r="D153" s="373"/>
      <c r="E153" s="373"/>
      <c r="F153" s="369"/>
      <c r="G153" s="366"/>
      <c r="H153" s="68"/>
      <c r="I153" s="68"/>
      <c r="J153" s="68"/>
    </row>
    <row r="154" s="357" customFormat="1" ht="25.5" customHeight="1" spans="2:10">
      <c r="B154" s="366"/>
      <c r="C154" s="98"/>
      <c r="D154" s="373"/>
      <c r="E154" s="373"/>
      <c r="F154" s="369"/>
      <c r="G154" s="366"/>
      <c r="H154" s="68"/>
      <c r="I154" s="68"/>
      <c r="J154" s="68"/>
    </row>
    <row r="155" s="357" customFormat="1" ht="25.5" customHeight="1" spans="2:10">
      <c r="B155" s="366"/>
      <c r="C155" s="98"/>
      <c r="D155" s="373"/>
      <c r="E155" s="373"/>
      <c r="F155" s="369"/>
      <c r="G155" s="366"/>
      <c r="H155" s="68"/>
      <c r="I155" s="68"/>
      <c r="J155" s="68"/>
    </row>
    <row r="156" s="357" customFormat="1" ht="25.5" customHeight="1" spans="2:10">
      <c r="B156" s="366"/>
      <c r="C156" s="98"/>
      <c r="D156" s="373"/>
      <c r="E156" s="373"/>
      <c r="F156" s="369"/>
      <c r="G156" s="366"/>
      <c r="H156" s="68"/>
      <c r="I156" s="68"/>
      <c r="J156" s="68"/>
    </row>
    <row r="157" s="357" customFormat="1" ht="25.5" customHeight="1" spans="2:10">
      <c r="B157" s="366"/>
      <c r="C157" s="98"/>
      <c r="D157" s="373"/>
      <c r="E157" s="373"/>
      <c r="F157" s="369"/>
      <c r="G157" s="366"/>
      <c r="H157" s="68"/>
      <c r="I157" s="68"/>
      <c r="J157" s="68"/>
    </row>
    <row r="158" s="357" customFormat="1" ht="25.5" customHeight="1" spans="2:10">
      <c r="B158" s="366"/>
      <c r="C158" s="98"/>
      <c r="D158" s="373"/>
      <c r="E158" s="373"/>
      <c r="F158" s="369"/>
      <c r="G158" s="366"/>
      <c r="H158" s="68"/>
      <c r="I158" s="68"/>
      <c r="J158" s="68"/>
    </row>
    <row r="159" s="357" customFormat="1" ht="25.5" customHeight="1" spans="2:10">
      <c r="B159" s="366"/>
      <c r="C159" s="98"/>
      <c r="D159" s="373"/>
      <c r="E159" s="373"/>
      <c r="F159" s="369"/>
      <c r="G159" s="366"/>
      <c r="H159" s="68"/>
      <c r="I159" s="68"/>
      <c r="J159" s="68"/>
    </row>
    <row r="160" s="357" customFormat="1" ht="25.5" customHeight="1" spans="2:10">
      <c r="B160" s="366"/>
      <c r="C160" s="98"/>
      <c r="D160" s="373"/>
      <c r="E160" s="373"/>
      <c r="F160" s="369"/>
      <c r="G160" s="366"/>
      <c r="H160" s="68"/>
      <c r="I160" s="68"/>
      <c r="J160" s="68"/>
    </row>
    <row r="161" s="357" customFormat="1" ht="25.5" customHeight="1" spans="2:10">
      <c r="B161" s="366"/>
      <c r="C161" s="98"/>
      <c r="D161" s="373"/>
      <c r="E161" s="373"/>
      <c r="F161" s="369"/>
      <c r="G161" s="366"/>
      <c r="H161" s="68"/>
      <c r="I161" s="68"/>
      <c r="J161" s="68"/>
    </row>
    <row r="162" s="357" customFormat="1" ht="25.5" customHeight="1" spans="2:10">
      <c r="B162" s="366"/>
      <c r="C162" s="98"/>
      <c r="D162" s="373"/>
      <c r="E162" s="373"/>
      <c r="F162" s="369"/>
      <c r="G162" s="366"/>
      <c r="H162" s="68"/>
      <c r="I162" s="68"/>
      <c r="J162" s="68"/>
    </row>
    <row r="163" s="357" customFormat="1" ht="25.5" customHeight="1" spans="2:10">
      <c r="B163" s="366"/>
      <c r="C163" s="98"/>
      <c r="D163" s="373"/>
      <c r="E163" s="373"/>
      <c r="F163" s="369"/>
      <c r="G163" s="366"/>
      <c r="H163" s="68"/>
      <c r="I163" s="68"/>
      <c r="J163" s="68"/>
    </row>
    <row r="164" s="357" customFormat="1" ht="25.5" customHeight="1" spans="2:10">
      <c r="B164" s="366"/>
      <c r="C164" s="98"/>
      <c r="D164" s="373"/>
      <c r="E164" s="373"/>
      <c r="F164" s="369"/>
      <c r="G164" s="366"/>
      <c r="H164" s="68"/>
      <c r="I164" s="68"/>
      <c r="J164" s="68"/>
    </row>
    <row r="165" s="357" customFormat="1" ht="25.5" customHeight="1" spans="2:10">
      <c r="B165" s="366"/>
      <c r="C165" s="98"/>
      <c r="D165" s="373"/>
      <c r="E165" s="373"/>
      <c r="F165" s="369"/>
      <c r="G165" s="366"/>
      <c r="H165" s="68"/>
      <c r="I165" s="68"/>
      <c r="J165" s="68"/>
    </row>
    <row r="166" s="357" customFormat="1" ht="25.5" customHeight="1" spans="2:10">
      <c r="B166" s="366"/>
      <c r="C166" s="98"/>
      <c r="D166" s="373"/>
      <c r="E166" s="373"/>
      <c r="F166" s="369"/>
      <c r="G166" s="366"/>
      <c r="H166" s="68"/>
      <c r="I166" s="68"/>
      <c r="J166" s="68"/>
    </row>
    <row r="167" s="357" customFormat="1" ht="25.5" customHeight="1" spans="2:10">
      <c r="B167" s="366"/>
      <c r="C167" s="98"/>
      <c r="D167" s="373"/>
      <c r="E167" s="373"/>
      <c r="F167" s="369"/>
      <c r="G167" s="366"/>
      <c r="H167" s="68"/>
      <c r="I167" s="68"/>
      <c r="J167" s="68"/>
    </row>
    <row r="168" s="357" customFormat="1" ht="25.5" customHeight="1" spans="2:10">
      <c r="B168" s="366"/>
      <c r="C168" s="98"/>
      <c r="D168" s="373"/>
      <c r="E168" s="373"/>
      <c r="F168" s="369"/>
      <c r="G168" s="366"/>
      <c r="H168" s="68"/>
      <c r="I168" s="68"/>
      <c r="J168" s="68"/>
    </row>
    <row r="169" s="357" customFormat="1" ht="25.5" customHeight="1" spans="2:10">
      <c r="B169" s="366"/>
      <c r="C169" s="98"/>
      <c r="D169" s="373"/>
      <c r="E169" s="373"/>
      <c r="F169" s="369"/>
      <c r="G169" s="366"/>
      <c r="H169" s="68"/>
      <c r="I169" s="68"/>
      <c r="J169" s="68"/>
    </row>
    <row r="170" s="357" customFormat="1" ht="25.5" customHeight="1" spans="2:10">
      <c r="B170" s="366"/>
      <c r="C170" s="98"/>
      <c r="D170" s="373"/>
      <c r="E170" s="373"/>
      <c r="F170" s="369"/>
      <c r="G170" s="366"/>
      <c r="H170" s="68"/>
      <c r="I170" s="68"/>
      <c r="J170" s="68"/>
    </row>
    <row r="171" s="357" customFormat="1" ht="25.5" customHeight="1" spans="2:10">
      <c r="B171" s="366"/>
      <c r="C171" s="98"/>
      <c r="D171" s="373"/>
      <c r="E171" s="373"/>
      <c r="F171" s="369"/>
      <c r="G171" s="366"/>
      <c r="H171" s="68"/>
      <c r="I171" s="68"/>
      <c r="J171" s="68"/>
    </row>
    <row r="172" s="357" customFormat="1" ht="25.5" customHeight="1" spans="2:10">
      <c r="B172" s="366"/>
      <c r="C172" s="98"/>
      <c r="D172" s="373"/>
      <c r="E172" s="373"/>
      <c r="F172" s="369"/>
      <c r="G172" s="366"/>
      <c r="H172" s="68"/>
      <c r="I172" s="68"/>
      <c r="J172" s="68"/>
    </row>
    <row r="173" s="357" customFormat="1" ht="25.5" customHeight="1" spans="2:10">
      <c r="B173" s="366"/>
      <c r="C173" s="98"/>
      <c r="D173" s="373"/>
      <c r="E173" s="373"/>
      <c r="F173" s="369"/>
      <c r="G173" s="366"/>
      <c r="H173" s="68"/>
      <c r="I173" s="68"/>
      <c r="J173" s="68"/>
    </row>
    <row r="174" s="357" customFormat="1" ht="25.5" customHeight="1" spans="2:10">
      <c r="B174" s="366"/>
      <c r="C174" s="98"/>
      <c r="D174" s="373"/>
      <c r="E174" s="373"/>
      <c r="F174" s="369"/>
      <c r="G174" s="366"/>
      <c r="H174" s="68"/>
      <c r="I174" s="68"/>
      <c r="J174" s="68"/>
    </row>
    <row r="175" s="357" customFormat="1" ht="25.5" customHeight="1" spans="2:10">
      <c r="B175" s="366"/>
      <c r="C175" s="98"/>
      <c r="D175" s="373"/>
      <c r="E175" s="373"/>
      <c r="F175" s="369"/>
      <c r="G175" s="366"/>
      <c r="H175" s="68"/>
      <c r="I175" s="68"/>
      <c r="J175" s="68"/>
    </row>
    <row r="179" ht="19.5" customHeight="1" spans="2:10">
      <c r="B179" s="3"/>
      <c r="C179" s="3"/>
      <c r="D179" s="3"/>
      <c r="F179" s="3"/>
      <c r="G179" s="375" t="s">
        <v>476</v>
      </c>
      <c r="H179" s="375"/>
      <c r="I179" s="3"/>
      <c r="J179" s="3"/>
    </row>
    <row r="180" ht="19.5" customHeight="1" spans="2:10">
      <c r="B180" s="3"/>
      <c r="C180" s="3"/>
      <c r="D180" s="3"/>
      <c r="F180" s="3"/>
      <c r="G180" s="376" t="s">
        <v>477</v>
      </c>
      <c r="H180" s="376"/>
      <c r="I180" s="3"/>
      <c r="J180" s="3"/>
    </row>
    <row r="181" ht="19.5" customHeight="1" spans="2:10">
      <c r="B181" s="3"/>
      <c r="C181" s="3"/>
      <c r="D181" s="3"/>
      <c r="F181" s="3"/>
      <c r="G181" s="4"/>
      <c r="H181" s="4"/>
      <c r="I181" s="3"/>
      <c r="J181" s="3"/>
    </row>
    <row r="182" ht="19.5" customHeight="1" spans="2:10">
      <c r="B182" s="3"/>
      <c r="C182" s="3"/>
      <c r="D182" s="3"/>
      <c r="F182" s="3"/>
      <c r="G182" s="4"/>
      <c r="H182" s="4"/>
      <c r="I182" s="3"/>
      <c r="J182" s="3"/>
    </row>
    <row r="183" ht="19.5" customHeight="1" spans="2:10">
      <c r="B183" s="3"/>
      <c r="C183" s="3"/>
      <c r="D183" s="3"/>
      <c r="F183" s="3"/>
      <c r="G183" s="4"/>
      <c r="H183" s="4"/>
      <c r="I183" s="3"/>
      <c r="J183" s="3"/>
    </row>
    <row r="184" ht="19.5" customHeight="1" spans="2:10">
      <c r="B184" s="3"/>
      <c r="C184" s="3"/>
      <c r="D184" s="3"/>
      <c r="F184" s="3"/>
      <c r="G184" s="4"/>
      <c r="H184" s="4"/>
      <c r="I184" s="3"/>
      <c r="J184" s="3"/>
    </row>
    <row r="185" spans="2:10">
      <c r="B185" s="3"/>
      <c r="C185" s="3"/>
      <c r="D185" s="3"/>
      <c r="F185" s="3"/>
      <c r="G185" s="4"/>
      <c r="H185" s="4"/>
      <c r="I185" s="3"/>
      <c r="J185" s="3"/>
    </row>
    <row r="186" spans="2:10">
      <c r="B186" s="3"/>
      <c r="C186" s="3"/>
      <c r="D186" s="3"/>
      <c r="F186" s="3"/>
      <c r="G186" s="4"/>
      <c r="H186" s="4"/>
      <c r="I186" s="3"/>
      <c r="J186" s="3"/>
    </row>
    <row r="187" spans="2:10">
      <c r="B187" s="3"/>
      <c r="C187" s="3"/>
      <c r="D187" s="3"/>
      <c r="F187" s="3"/>
      <c r="G187" s="4"/>
      <c r="H187" s="4"/>
      <c r="I187" s="3"/>
      <c r="J187" s="3"/>
    </row>
    <row r="188" spans="2:10">
      <c r="B188" s="3"/>
      <c r="C188" s="3"/>
      <c r="D188" s="3"/>
      <c r="F188" s="3"/>
      <c r="G188" s="4"/>
      <c r="H188" s="4"/>
      <c r="I188" s="3"/>
      <c r="J188" s="3"/>
    </row>
    <row r="189" spans="2:10">
      <c r="B189" s="3"/>
      <c r="C189" s="3"/>
      <c r="D189" s="3"/>
      <c r="F189" s="3"/>
      <c r="G189" s="4"/>
      <c r="H189" s="4"/>
      <c r="I189" s="3"/>
      <c r="J189" s="3"/>
    </row>
    <row r="190" spans="2:10">
      <c r="B190" s="3"/>
      <c r="C190" s="3"/>
      <c r="D190" s="3"/>
      <c r="F190" s="3"/>
      <c r="G190" s="4"/>
      <c r="H190" s="4"/>
      <c r="I190" s="3"/>
      <c r="J190" s="3"/>
    </row>
    <row r="191" spans="2:10">
      <c r="B191" s="3"/>
      <c r="C191" s="3"/>
      <c r="D191" s="3"/>
      <c r="F191" s="3"/>
      <c r="G191" s="4"/>
      <c r="H191" s="4"/>
      <c r="I191" s="3"/>
      <c r="J191" s="3"/>
    </row>
    <row r="192" spans="2:10">
      <c r="B192" s="3"/>
      <c r="C192" s="3"/>
      <c r="D192" s="3"/>
      <c r="F192" s="3"/>
      <c r="G192" s="4"/>
      <c r="H192" s="4"/>
      <c r="I192" s="3"/>
      <c r="J192" s="3"/>
    </row>
    <row r="193" spans="2:10">
      <c r="B193" s="3"/>
      <c r="C193" s="3"/>
      <c r="D193" s="3"/>
      <c r="F193" s="3"/>
      <c r="G193" s="4"/>
      <c r="H193" s="4"/>
      <c r="I193" s="3"/>
      <c r="J193" s="3"/>
    </row>
    <row r="194" spans="2:10">
      <c r="B194" s="3"/>
      <c r="C194" s="3"/>
      <c r="D194" s="3"/>
      <c r="F194" s="3"/>
      <c r="G194" s="4"/>
      <c r="H194" s="4"/>
      <c r="I194" s="3"/>
      <c r="J194" s="3"/>
    </row>
    <row r="195" spans="2:10">
      <c r="B195" s="3"/>
      <c r="C195" s="3"/>
      <c r="D195" s="3"/>
      <c r="F195" s="3"/>
      <c r="G195" s="4"/>
      <c r="H195" s="4"/>
      <c r="I195" s="3"/>
      <c r="J195" s="3"/>
    </row>
    <row r="196" spans="2:10">
      <c r="B196" s="3"/>
      <c r="C196" s="3"/>
      <c r="D196" s="3"/>
      <c r="F196" s="3"/>
      <c r="G196" s="4"/>
      <c r="H196" s="4"/>
      <c r="I196" s="3"/>
      <c r="J196" s="3"/>
    </row>
    <row r="197" spans="2:10">
      <c r="B197" s="3"/>
      <c r="C197" s="3"/>
      <c r="D197" s="3"/>
      <c r="F197" s="3"/>
      <c r="G197" s="4"/>
      <c r="H197" s="4"/>
      <c r="I197" s="3"/>
      <c r="J197" s="3"/>
    </row>
    <row r="198" spans="2:10">
      <c r="B198" s="3"/>
      <c r="C198" s="3"/>
      <c r="D198" s="3"/>
      <c r="F198" s="3"/>
      <c r="G198" s="4"/>
      <c r="H198" s="4"/>
      <c r="I198" s="3"/>
      <c r="J198" s="3"/>
    </row>
    <row r="199" spans="2:10">
      <c r="B199" s="3"/>
      <c r="C199" s="3"/>
      <c r="D199" s="3"/>
      <c r="F199" s="3"/>
      <c r="G199" s="4"/>
      <c r="H199" s="4"/>
      <c r="I199" s="3"/>
      <c r="J199" s="3"/>
    </row>
    <row r="200" spans="2:10">
      <c r="B200" s="3"/>
      <c r="C200" s="3"/>
      <c r="D200" s="3"/>
      <c r="F200" s="3"/>
      <c r="G200" s="4"/>
      <c r="H200" s="4"/>
      <c r="I200" s="3"/>
      <c r="J200" s="3"/>
    </row>
    <row r="201" spans="2:10">
      <c r="B201" s="3"/>
      <c r="C201" s="3"/>
      <c r="D201" s="3"/>
      <c r="F201" s="3"/>
      <c r="G201" s="4"/>
      <c r="H201" s="4"/>
      <c r="I201" s="3"/>
      <c r="J201" s="3"/>
    </row>
    <row r="202" spans="2:10">
      <c r="B202" s="3"/>
      <c r="C202" s="3"/>
      <c r="D202" s="3"/>
      <c r="F202" s="3"/>
      <c r="G202" s="4"/>
      <c r="H202" s="4"/>
      <c r="I202" s="3"/>
      <c r="J202" s="3"/>
    </row>
    <row r="203" spans="2:10">
      <c r="B203" s="3"/>
      <c r="C203" s="3"/>
      <c r="D203" s="3"/>
      <c r="F203" s="3"/>
      <c r="G203" s="4"/>
      <c r="H203" s="4"/>
      <c r="I203" s="3"/>
      <c r="J203" s="3"/>
    </row>
    <row r="204" spans="2:10">
      <c r="B204" s="3"/>
      <c r="C204" s="3"/>
      <c r="D204" s="3"/>
      <c r="F204" s="3"/>
      <c r="G204" s="4"/>
      <c r="H204" s="4"/>
      <c r="I204" s="3"/>
      <c r="J204" s="3"/>
    </row>
    <row r="205" spans="2:10">
      <c r="B205" s="3"/>
      <c r="C205" s="3"/>
      <c r="D205" s="3"/>
      <c r="F205" s="3"/>
      <c r="G205" s="4"/>
      <c r="H205" s="4"/>
      <c r="I205" s="3"/>
      <c r="J205" s="3"/>
    </row>
    <row r="206" spans="2:10">
      <c r="B206" s="3"/>
      <c r="C206" s="3"/>
      <c r="D206" s="3"/>
      <c r="F206" s="3"/>
      <c r="G206" s="4"/>
      <c r="H206" s="4"/>
      <c r="I206" s="3"/>
      <c r="J206" s="3"/>
    </row>
    <row r="207" spans="2:10">
      <c r="B207" s="3"/>
      <c r="C207" s="3"/>
      <c r="D207" s="3"/>
      <c r="F207" s="3"/>
      <c r="G207" s="4"/>
      <c r="H207" s="4"/>
      <c r="I207" s="3"/>
      <c r="J207" s="3"/>
    </row>
    <row r="208" spans="2:10">
      <c r="B208" s="3"/>
      <c r="C208" s="3"/>
      <c r="D208" s="3"/>
      <c r="F208" s="3"/>
      <c r="G208" s="4"/>
      <c r="H208" s="4"/>
      <c r="I208" s="3"/>
      <c r="J208" s="3"/>
    </row>
    <row r="209" spans="2:10">
      <c r="B209" s="3"/>
      <c r="C209" s="3"/>
      <c r="D209" s="3"/>
      <c r="F209" s="3"/>
      <c r="G209" s="4"/>
      <c r="H209" s="4"/>
      <c r="I209" s="3"/>
      <c r="J209" s="3"/>
    </row>
    <row r="210" spans="2:10">
      <c r="B210" s="3"/>
      <c r="C210" s="3"/>
      <c r="D210" s="3"/>
      <c r="F210" s="3"/>
      <c r="G210" s="4"/>
      <c r="H210" s="4"/>
      <c r="I210" s="3"/>
      <c r="J210" s="3"/>
    </row>
    <row r="211" spans="2:10">
      <c r="B211" s="3"/>
      <c r="C211" s="3"/>
      <c r="D211" s="3"/>
      <c r="F211" s="3"/>
      <c r="G211" s="4"/>
      <c r="H211" s="4"/>
      <c r="I211" s="3"/>
      <c r="J211" s="3"/>
    </row>
    <row r="212" spans="2:10">
      <c r="B212" s="3"/>
      <c r="C212" s="3"/>
      <c r="D212" s="3"/>
      <c r="F212" s="3"/>
      <c r="G212" s="4"/>
      <c r="H212" s="4"/>
      <c r="I212" s="3"/>
      <c r="J212" s="3"/>
    </row>
    <row r="213" spans="2:10">
      <c r="B213" s="3"/>
      <c r="C213" s="3"/>
      <c r="D213" s="3"/>
      <c r="F213" s="3"/>
      <c r="G213" s="4"/>
      <c r="H213" s="4"/>
      <c r="I213" s="3"/>
      <c r="J213" s="3"/>
    </row>
    <row r="214" spans="2:10">
      <c r="B214" s="3"/>
      <c r="C214" s="3"/>
      <c r="D214" s="3"/>
      <c r="F214" s="3"/>
      <c r="G214" s="4"/>
      <c r="H214" s="4"/>
      <c r="I214" s="3"/>
      <c r="J214" s="3"/>
    </row>
    <row r="215" spans="2:10">
      <c r="B215" s="3"/>
      <c r="C215" s="3"/>
      <c r="D215" s="3"/>
      <c r="F215" s="3"/>
      <c r="G215" s="4"/>
      <c r="H215" s="4"/>
      <c r="I215" s="3"/>
      <c r="J215" s="3"/>
    </row>
    <row r="216" spans="2:10">
      <c r="B216" s="3"/>
      <c r="C216" s="3"/>
      <c r="D216" s="3"/>
      <c r="F216" s="3"/>
      <c r="G216" s="4"/>
      <c r="H216" s="4"/>
      <c r="I216" s="3"/>
      <c r="J216" s="3"/>
    </row>
    <row r="217" spans="2:10">
      <c r="B217" s="3"/>
      <c r="C217" s="3"/>
      <c r="D217" s="3"/>
      <c r="F217" s="3"/>
      <c r="G217" s="4"/>
      <c r="H217" s="4"/>
      <c r="I217" s="3"/>
      <c r="J217" s="3"/>
    </row>
    <row r="218" spans="2:10">
      <c r="B218" s="3"/>
      <c r="C218" s="3"/>
      <c r="D218" s="3"/>
      <c r="F218" s="3"/>
      <c r="G218" s="4"/>
      <c r="H218" s="4"/>
      <c r="I218" s="3"/>
      <c r="J218" s="3"/>
    </row>
    <row r="219" spans="2:10">
      <c r="B219" s="3"/>
      <c r="C219" s="3"/>
      <c r="D219" s="3"/>
      <c r="F219" s="3"/>
      <c r="G219" s="4"/>
      <c r="H219" s="4"/>
      <c r="I219" s="3"/>
      <c r="J219" s="3"/>
    </row>
    <row r="220" spans="2:10">
      <c r="B220" s="3"/>
      <c r="C220" s="3"/>
      <c r="D220" s="3"/>
      <c r="F220" s="3"/>
      <c r="G220" s="4"/>
      <c r="H220" s="4"/>
      <c r="I220" s="3"/>
      <c r="J220" s="3"/>
    </row>
    <row r="221" spans="2:10">
      <c r="B221" s="3"/>
      <c r="C221" s="3"/>
      <c r="D221" s="3"/>
      <c r="F221" s="3"/>
      <c r="G221" s="4"/>
      <c r="H221" s="4"/>
      <c r="I221" s="3"/>
      <c r="J221" s="3"/>
    </row>
    <row r="222" spans="2:10">
      <c r="B222" s="3"/>
      <c r="C222" s="3"/>
      <c r="D222" s="3"/>
      <c r="F222" s="3"/>
      <c r="G222" s="4"/>
      <c r="H222" s="4"/>
      <c r="I222" s="3"/>
      <c r="J222" s="3"/>
    </row>
    <row r="223" spans="2:10">
      <c r="B223" s="3"/>
      <c r="C223" s="3"/>
      <c r="D223" s="3"/>
      <c r="F223" s="3"/>
      <c r="G223" s="4"/>
      <c r="H223" s="4"/>
      <c r="I223" s="3"/>
      <c r="J223" s="3"/>
    </row>
    <row r="224" spans="2:10">
      <c r="B224" s="3"/>
      <c r="C224" s="3"/>
      <c r="D224" s="3"/>
      <c r="F224" s="3"/>
      <c r="G224" s="4"/>
      <c r="H224" s="4"/>
      <c r="I224" s="3"/>
      <c r="J224" s="3"/>
    </row>
    <row r="225" spans="2:10">
      <c r="B225" s="3"/>
      <c r="C225" s="3"/>
      <c r="D225" s="3"/>
      <c r="F225" s="3"/>
      <c r="G225" s="4"/>
      <c r="H225" s="4"/>
      <c r="I225" s="3"/>
      <c r="J225" s="3"/>
    </row>
    <row r="226" spans="2:10">
      <c r="B226" s="3"/>
      <c r="C226" s="3"/>
      <c r="D226" s="3"/>
      <c r="F226" s="3"/>
      <c r="G226" s="4"/>
      <c r="H226" s="4"/>
      <c r="I226" s="3"/>
      <c r="J226" s="3"/>
    </row>
    <row r="227" spans="2:10">
      <c r="B227" s="3"/>
      <c r="C227" s="3"/>
      <c r="D227" s="3"/>
      <c r="F227" s="3"/>
      <c r="G227" s="4"/>
      <c r="H227" s="4"/>
      <c r="I227" s="3"/>
      <c r="J227" s="3"/>
    </row>
    <row r="228" spans="2:10">
      <c r="B228" s="3"/>
      <c r="C228" s="3"/>
      <c r="D228" s="3"/>
      <c r="F228" s="3"/>
      <c r="G228" s="4"/>
      <c r="H228" s="4"/>
      <c r="I228" s="3"/>
      <c r="J228" s="3"/>
    </row>
    <row r="229" spans="2:10">
      <c r="B229" s="3"/>
      <c r="C229" s="3"/>
      <c r="D229" s="3"/>
      <c r="F229" s="3"/>
      <c r="G229" s="4"/>
      <c r="H229" s="4"/>
      <c r="I229" s="3"/>
      <c r="J229" s="3"/>
    </row>
    <row r="230" spans="2:10">
      <c r="B230" s="3"/>
      <c r="C230" s="3"/>
      <c r="D230" s="3"/>
      <c r="F230" s="3"/>
      <c r="G230" s="4"/>
      <c r="H230" s="4"/>
      <c r="I230" s="3"/>
      <c r="J230" s="3"/>
    </row>
    <row r="231" spans="2:10">
      <c r="B231" s="3"/>
      <c r="C231" s="3"/>
      <c r="D231" s="3"/>
      <c r="F231" s="3"/>
      <c r="G231" s="4"/>
      <c r="H231" s="4"/>
      <c r="I231" s="3"/>
      <c r="J231" s="3"/>
    </row>
    <row r="232" spans="2:10">
      <c r="B232" s="3"/>
      <c r="C232" s="3"/>
      <c r="D232" s="3"/>
      <c r="F232" s="3"/>
      <c r="G232" s="4"/>
      <c r="H232" s="4"/>
      <c r="I232" s="3"/>
      <c r="J232" s="3"/>
    </row>
    <row r="233" spans="2:10">
      <c r="B233" s="3"/>
      <c r="C233" s="3"/>
      <c r="D233" s="3"/>
      <c r="F233" s="3"/>
      <c r="G233" s="4"/>
      <c r="H233" s="4"/>
      <c r="I233" s="3"/>
      <c r="J233" s="3"/>
    </row>
    <row r="234" spans="2:10">
      <c r="B234" s="3"/>
      <c r="C234" s="3"/>
      <c r="D234" s="3"/>
      <c r="F234" s="3"/>
      <c r="G234" s="4"/>
      <c r="H234" s="4"/>
      <c r="I234" s="3"/>
      <c r="J234" s="3"/>
    </row>
    <row r="235" spans="2:10">
      <c r="B235" s="3"/>
      <c r="C235" s="3"/>
      <c r="D235" s="3"/>
      <c r="F235" s="3"/>
      <c r="G235" s="4"/>
      <c r="H235" s="4"/>
      <c r="I235" s="3"/>
      <c r="J235" s="3"/>
    </row>
    <row r="236" spans="2:10">
      <c r="B236" s="3"/>
      <c r="C236" s="3"/>
      <c r="D236" s="3"/>
      <c r="F236" s="3"/>
      <c r="G236" s="4"/>
      <c r="H236" s="4"/>
      <c r="I236" s="3"/>
      <c r="J236" s="3"/>
    </row>
    <row r="237" spans="2:10">
      <c r="B237" s="3"/>
      <c r="C237" s="3"/>
      <c r="D237" s="3"/>
      <c r="F237" s="3"/>
      <c r="G237" s="4"/>
      <c r="H237" s="4"/>
      <c r="I237" s="3"/>
      <c r="J237" s="3"/>
    </row>
    <row r="238" spans="2:10">
      <c r="B238" s="3"/>
      <c r="C238" s="3"/>
      <c r="D238" s="3"/>
      <c r="F238" s="3"/>
      <c r="G238" s="4"/>
      <c r="H238" s="4"/>
      <c r="I238" s="3"/>
      <c r="J238" s="3"/>
    </row>
    <row r="239" spans="2:10">
      <c r="B239" s="3"/>
      <c r="C239" s="3"/>
      <c r="D239" s="3"/>
      <c r="F239" s="3"/>
      <c r="G239" s="4"/>
      <c r="H239" s="4"/>
      <c r="I239" s="3"/>
      <c r="J239" s="3"/>
    </row>
    <row r="240" spans="2:10">
      <c r="B240" s="3"/>
      <c r="C240" s="3"/>
      <c r="D240" s="3"/>
      <c r="F240" s="3"/>
      <c r="G240" s="4"/>
      <c r="H240" s="4"/>
      <c r="I240" s="3"/>
      <c r="J240" s="3"/>
    </row>
    <row r="241" spans="2:10">
      <c r="B241" s="3"/>
      <c r="C241" s="3"/>
      <c r="D241" s="3"/>
      <c r="F241" s="3"/>
      <c r="G241" s="4"/>
      <c r="H241" s="4"/>
      <c r="I241" s="3"/>
      <c r="J241" s="3"/>
    </row>
    <row r="242" spans="2:10">
      <c r="B242" s="3"/>
      <c r="C242" s="3"/>
      <c r="D242" s="3"/>
      <c r="F242" s="3"/>
      <c r="G242" s="4"/>
      <c r="H242" s="4"/>
      <c r="I242" s="3"/>
      <c r="J242" s="3"/>
    </row>
    <row r="243" spans="2:10">
      <c r="B243" s="3"/>
      <c r="C243" s="3"/>
      <c r="D243" s="3"/>
      <c r="F243" s="3"/>
      <c r="G243" s="4"/>
      <c r="H243" s="4"/>
      <c r="I243" s="3"/>
      <c r="J243" s="3"/>
    </row>
    <row r="244" spans="2:10">
      <c r="B244" s="3"/>
      <c r="C244" s="3"/>
      <c r="D244" s="3"/>
      <c r="F244" s="3"/>
      <c r="G244" s="4"/>
      <c r="H244" s="4"/>
      <c r="I244" s="3"/>
      <c r="J244" s="3"/>
    </row>
    <row r="245" spans="2:10">
      <c r="B245" s="3"/>
      <c r="C245" s="3"/>
      <c r="D245" s="3"/>
      <c r="F245" s="3"/>
      <c r="G245" s="4"/>
      <c r="H245" s="4"/>
      <c r="I245" s="3"/>
      <c r="J245" s="3"/>
    </row>
    <row r="246" spans="2:10">
      <c r="B246" s="3"/>
      <c r="C246" s="3"/>
      <c r="D246" s="3"/>
      <c r="F246" s="3"/>
      <c r="G246" s="4"/>
      <c r="H246" s="4"/>
      <c r="I246" s="3"/>
      <c r="J246" s="3"/>
    </row>
    <row r="247" spans="2:10">
      <c r="B247" s="3"/>
      <c r="C247" s="3"/>
      <c r="D247" s="3"/>
      <c r="F247" s="3"/>
      <c r="G247" s="4"/>
      <c r="H247" s="4"/>
      <c r="I247" s="3"/>
      <c r="J247" s="3"/>
    </row>
    <row r="248" spans="2:10">
      <c r="B248" s="3"/>
      <c r="C248" s="3"/>
      <c r="D248" s="3"/>
      <c r="F248" s="3"/>
      <c r="G248" s="4"/>
      <c r="H248" s="4"/>
      <c r="I248" s="3"/>
      <c r="J248" s="3"/>
    </row>
    <row r="249" spans="2:10">
      <c r="B249" s="3"/>
      <c r="C249" s="3"/>
      <c r="D249" s="3"/>
      <c r="F249" s="3"/>
      <c r="G249" s="4"/>
      <c r="H249" s="4"/>
      <c r="I249" s="3"/>
      <c r="J249" s="3"/>
    </row>
    <row r="250" spans="2:10">
      <c r="B250" s="3"/>
      <c r="C250" s="3"/>
      <c r="D250" s="3"/>
      <c r="F250" s="3"/>
      <c r="G250" s="4"/>
      <c r="H250" s="4"/>
      <c r="I250" s="3"/>
      <c r="J250" s="3"/>
    </row>
    <row r="251" spans="2:10">
      <c r="B251" s="3"/>
      <c r="C251" s="3"/>
      <c r="D251" s="3"/>
      <c r="F251" s="3"/>
      <c r="G251" s="4"/>
      <c r="H251" s="4"/>
      <c r="I251" s="3"/>
      <c r="J251" s="3"/>
    </row>
    <row r="252" spans="2:10">
      <c r="B252" s="3"/>
      <c r="C252" s="3"/>
      <c r="D252" s="3"/>
      <c r="F252" s="3"/>
      <c r="G252" s="4"/>
      <c r="H252" s="4"/>
      <c r="I252" s="3"/>
      <c r="J252" s="3"/>
    </row>
    <row r="253" spans="2:10">
      <c r="B253" s="3"/>
      <c r="C253" s="3"/>
      <c r="D253" s="3"/>
      <c r="F253" s="3"/>
      <c r="G253" s="4"/>
      <c r="H253" s="4"/>
      <c r="I253" s="3"/>
      <c r="J253" s="3"/>
    </row>
    <row r="254" spans="2:10">
      <c r="B254" s="3"/>
      <c r="C254" s="3"/>
      <c r="D254" s="3"/>
      <c r="F254" s="3"/>
      <c r="G254" s="4"/>
      <c r="H254" s="4"/>
      <c r="I254" s="3"/>
      <c r="J254" s="3"/>
    </row>
    <row r="255" spans="2:10">
      <c r="B255" s="3"/>
      <c r="C255" s="3"/>
      <c r="D255" s="3"/>
      <c r="F255" s="3"/>
      <c r="G255" s="4"/>
      <c r="H255" s="4"/>
      <c r="I255" s="3"/>
      <c r="J255" s="3"/>
    </row>
    <row r="256" spans="2:10">
      <c r="B256" s="3"/>
      <c r="C256" s="3"/>
      <c r="D256" s="3"/>
      <c r="F256" s="3"/>
      <c r="G256" s="4"/>
      <c r="H256" s="4"/>
      <c r="I256" s="3"/>
      <c r="J256" s="3"/>
    </row>
    <row r="257" spans="2:10">
      <c r="B257" s="3"/>
      <c r="C257" s="3"/>
      <c r="D257" s="3"/>
      <c r="F257" s="3"/>
      <c r="G257" s="4"/>
      <c r="H257" s="4"/>
      <c r="I257" s="3"/>
      <c r="J257" s="3"/>
    </row>
    <row r="258" spans="2:10">
      <c r="B258" s="3"/>
      <c r="C258" s="3"/>
      <c r="D258" s="3"/>
      <c r="F258" s="3"/>
      <c r="G258" s="4"/>
      <c r="H258" s="4"/>
      <c r="I258" s="3"/>
      <c r="J258" s="3"/>
    </row>
    <row r="259" spans="2:10">
      <c r="B259" s="3"/>
      <c r="C259" s="3"/>
      <c r="D259" s="3"/>
      <c r="F259" s="3"/>
      <c r="G259" s="4"/>
      <c r="H259" s="4"/>
      <c r="I259" s="3"/>
      <c r="J259" s="3"/>
    </row>
    <row r="264" spans="2:10">
      <c r="B264" s="3"/>
      <c r="C264" s="3"/>
      <c r="D264" s="3"/>
      <c r="F264" s="3"/>
      <c r="G264" s="4"/>
      <c r="H264" s="4"/>
      <c r="I264" s="3"/>
      <c r="J264" s="3"/>
    </row>
    <row r="268" spans="2:10">
      <c r="B268" s="3"/>
      <c r="C268" s="3"/>
      <c r="D268" s="3"/>
      <c r="F268" s="3"/>
      <c r="G268" s="4"/>
      <c r="H268" s="4"/>
      <c r="I268" s="3"/>
      <c r="J268" s="3"/>
    </row>
    <row r="270" spans="2:10">
      <c r="B270" s="3"/>
      <c r="C270" s="3"/>
      <c r="D270" s="3"/>
      <c r="F270" s="3"/>
      <c r="G270" s="4"/>
      <c r="H270" s="4"/>
      <c r="I270" s="3"/>
      <c r="J270" s="3"/>
    </row>
    <row r="271" spans="2:10">
      <c r="B271" s="3"/>
      <c r="C271" s="3"/>
      <c r="D271" s="3"/>
      <c r="F271" s="3"/>
      <c r="G271" s="4"/>
      <c r="H271" s="4"/>
      <c r="I271" s="3"/>
      <c r="J271" s="3"/>
    </row>
    <row r="272" spans="2:10">
      <c r="B272" s="3"/>
      <c r="C272" s="3"/>
      <c r="D272" s="3"/>
      <c r="F272" s="3"/>
      <c r="G272" s="4"/>
      <c r="H272" s="4"/>
      <c r="I272" s="3"/>
      <c r="J272" s="3"/>
    </row>
    <row r="273" spans="2:10">
      <c r="B273" s="3"/>
      <c r="C273" s="3"/>
      <c r="D273" s="3"/>
      <c r="F273" s="3"/>
      <c r="G273" s="4"/>
      <c r="H273" s="4"/>
      <c r="I273" s="3"/>
      <c r="J273" s="3"/>
    </row>
    <row r="274" spans="2:10">
      <c r="B274" s="3"/>
      <c r="C274" s="3"/>
      <c r="D274" s="3"/>
      <c r="F274" s="3"/>
      <c r="G274" s="4"/>
      <c r="H274" s="4"/>
      <c r="I274" s="3"/>
      <c r="J274" s="3"/>
    </row>
    <row r="275" spans="2:10">
      <c r="B275" s="3"/>
      <c r="C275" s="3"/>
      <c r="D275" s="3"/>
      <c r="F275" s="3"/>
      <c r="G275" s="4"/>
      <c r="H275" s="4"/>
      <c r="I275" s="3"/>
      <c r="J275" s="3"/>
    </row>
    <row r="276" spans="2:10">
      <c r="B276" s="3"/>
      <c r="C276" s="3"/>
      <c r="D276" s="3"/>
      <c r="F276" s="3"/>
      <c r="G276" s="4"/>
      <c r="H276" s="4"/>
      <c r="I276" s="3"/>
      <c r="J276" s="3"/>
    </row>
    <row r="277" spans="2:10">
      <c r="B277" s="3"/>
      <c r="C277" s="3"/>
      <c r="D277" s="3"/>
      <c r="F277" s="3"/>
      <c r="G277" s="4"/>
      <c r="H277" s="4"/>
      <c r="I277" s="3"/>
      <c r="J277" s="3"/>
    </row>
    <row r="278" spans="2:10">
      <c r="B278" s="3"/>
      <c r="C278" s="3"/>
      <c r="D278" s="3"/>
      <c r="F278" s="3"/>
      <c r="G278" s="4"/>
      <c r="H278" s="4"/>
      <c r="I278" s="3"/>
      <c r="J278" s="3"/>
    </row>
    <row r="279" spans="2:10">
      <c r="B279" s="3"/>
      <c r="C279" s="3"/>
      <c r="D279" s="3"/>
      <c r="F279" s="3"/>
      <c r="G279" s="4"/>
      <c r="H279" s="4"/>
      <c r="I279" s="3"/>
      <c r="J279" s="3"/>
    </row>
    <row r="280" spans="2:10">
      <c r="B280" s="3"/>
      <c r="C280" s="3"/>
      <c r="D280" s="3"/>
      <c r="F280" s="3"/>
      <c r="G280" s="4"/>
      <c r="H280" s="4"/>
      <c r="I280" s="3"/>
      <c r="J280" s="3"/>
    </row>
    <row r="281" spans="2:10">
      <c r="B281" s="3"/>
      <c r="C281" s="3"/>
      <c r="D281" s="3"/>
      <c r="F281" s="3"/>
      <c r="G281" s="4"/>
      <c r="H281" s="4"/>
      <c r="I281" s="3"/>
      <c r="J281" s="3"/>
    </row>
    <row r="282" spans="2:10">
      <c r="B282" s="3"/>
      <c r="C282" s="3"/>
      <c r="D282" s="3"/>
      <c r="F282" s="3"/>
      <c r="G282" s="4"/>
      <c r="H282" s="4"/>
      <c r="I282" s="3"/>
      <c r="J282" s="3"/>
    </row>
    <row r="283" spans="2:10">
      <c r="B283" s="3"/>
      <c r="C283" s="3"/>
      <c r="D283" s="3"/>
      <c r="F283" s="3"/>
      <c r="G283" s="4"/>
      <c r="H283" s="4"/>
      <c r="I283" s="3"/>
      <c r="J283" s="3"/>
    </row>
    <row r="284" spans="2:10">
      <c r="B284" s="3"/>
      <c r="C284" s="3"/>
      <c r="D284" s="3"/>
      <c r="F284" s="3"/>
      <c r="G284" s="4"/>
      <c r="H284" s="4"/>
      <c r="I284" s="3"/>
      <c r="J284" s="3"/>
    </row>
    <row r="285" spans="2:10">
      <c r="B285" s="3"/>
      <c r="C285" s="3"/>
      <c r="D285" s="3"/>
      <c r="F285" s="3"/>
      <c r="G285" s="4"/>
      <c r="H285" s="4"/>
      <c r="I285" s="3"/>
      <c r="J285" s="3"/>
    </row>
    <row r="286" spans="2:10">
      <c r="B286" s="3"/>
      <c r="C286" s="3"/>
      <c r="D286" s="3"/>
      <c r="F286" s="3"/>
      <c r="G286" s="4"/>
      <c r="H286" s="4"/>
      <c r="I286" s="3"/>
      <c r="J286" s="3"/>
    </row>
    <row r="287" spans="2:10">
      <c r="B287" s="3"/>
      <c r="C287" s="3"/>
      <c r="D287" s="3"/>
      <c r="F287" s="3"/>
      <c r="G287" s="4"/>
      <c r="H287" s="4"/>
      <c r="I287" s="3"/>
      <c r="J287" s="3"/>
    </row>
    <row r="288" spans="2:10">
      <c r="B288" s="3"/>
      <c r="C288" s="3"/>
      <c r="D288" s="3"/>
      <c r="F288" s="3"/>
      <c r="G288" s="4"/>
      <c r="H288" s="4"/>
      <c r="I288" s="3"/>
      <c r="J288" s="3"/>
    </row>
    <row r="289" spans="2:10">
      <c r="B289" s="3"/>
      <c r="C289" s="3"/>
      <c r="D289" s="3"/>
      <c r="F289" s="3"/>
      <c r="G289" s="4"/>
      <c r="H289" s="4"/>
      <c r="I289" s="3"/>
      <c r="J289" s="3"/>
    </row>
    <row r="290" spans="2:10">
      <c r="B290" s="3"/>
      <c r="C290" s="3"/>
      <c r="D290" s="3"/>
      <c r="F290" s="3"/>
      <c r="G290" s="4"/>
      <c r="H290" s="4"/>
      <c r="I290" s="3"/>
      <c r="J290" s="3"/>
    </row>
    <row r="291" spans="2:10">
      <c r="B291" s="3"/>
      <c r="C291" s="3"/>
      <c r="D291" s="3"/>
      <c r="F291" s="3"/>
      <c r="G291" s="4"/>
      <c r="H291" s="4"/>
      <c r="I291" s="3"/>
      <c r="J291" s="3"/>
    </row>
    <row r="292" spans="2:10">
      <c r="B292" s="3"/>
      <c r="C292" s="3"/>
      <c r="D292" s="3"/>
      <c r="F292" s="3"/>
      <c r="G292" s="4"/>
      <c r="H292" s="4"/>
      <c r="I292" s="3"/>
      <c r="J292" s="3"/>
    </row>
    <row r="293" spans="2:10">
      <c r="B293" s="3"/>
      <c r="C293" s="3"/>
      <c r="D293" s="3"/>
      <c r="F293" s="3"/>
      <c r="G293" s="4"/>
      <c r="H293" s="4"/>
      <c r="I293" s="3"/>
      <c r="J293" s="3"/>
    </row>
    <row r="294" spans="2:10">
      <c r="B294" s="3"/>
      <c r="C294" s="3"/>
      <c r="D294" s="3"/>
      <c r="F294" s="3"/>
      <c r="G294" s="4"/>
      <c r="H294" s="4"/>
      <c r="I294" s="3"/>
      <c r="J294" s="3"/>
    </row>
    <row r="295" spans="2:10">
      <c r="B295" s="3"/>
      <c r="C295" s="3"/>
      <c r="D295" s="3"/>
      <c r="F295" s="3"/>
      <c r="G295" s="4"/>
      <c r="H295" s="4"/>
      <c r="I295" s="3"/>
      <c r="J295" s="3"/>
    </row>
    <row r="296" spans="2:10">
      <c r="B296" s="3"/>
      <c r="C296" s="3"/>
      <c r="D296" s="3"/>
      <c r="F296" s="3"/>
      <c r="G296" s="4"/>
      <c r="H296" s="4"/>
      <c r="I296" s="3"/>
      <c r="J296" s="3"/>
    </row>
    <row r="297" spans="2:10">
      <c r="B297" s="3"/>
      <c r="C297" s="3"/>
      <c r="D297" s="3"/>
      <c r="F297" s="3"/>
      <c r="G297" s="4"/>
      <c r="H297" s="4"/>
      <c r="I297" s="3"/>
      <c r="J297" s="3"/>
    </row>
    <row r="298" spans="2:10">
      <c r="B298" s="3"/>
      <c r="C298" s="3"/>
      <c r="D298" s="3"/>
      <c r="F298" s="3"/>
      <c r="G298" s="4"/>
      <c r="H298" s="4"/>
      <c r="I298" s="3"/>
      <c r="J298" s="3"/>
    </row>
    <row r="299" spans="2:10">
      <c r="B299" s="3"/>
      <c r="C299" s="3"/>
      <c r="D299" s="3"/>
      <c r="F299" s="3"/>
      <c r="G299" s="4"/>
      <c r="H299" s="4"/>
      <c r="I299" s="3"/>
      <c r="J299" s="3"/>
    </row>
    <row r="300" spans="2:10">
      <c r="B300" s="3"/>
      <c r="C300" s="3"/>
      <c r="D300" s="3"/>
      <c r="F300" s="3"/>
      <c r="G300" s="4"/>
      <c r="H300" s="4"/>
      <c r="I300" s="3"/>
      <c r="J300" s="3"/>
    </row>
    <row r="301" spans="2:10">
      <c r="B301" s="3"/>
      <c r="C301" s="3"/>
      <c r="D301" s="3"/>
      <c r="F301" s="3"/>
      <c r="G301" s="4"/>
      <c r="H301" s="4"/>
      <c r="I301" s="3"/>
      <c r="J301" s="3"/>
    </row>
    <row r="302" spans="2:10">
      <c r="B302" s="3"/>
      <c r="C302" s="3"/>
      <c r="D302" s="3"/>
      <c r="F302" s="3"/>
      <c r="G302" s="4"/>
      <c r="H302" s="4"/>
      <c r="I302" s="3"/>
      <c r="J302" s="3"/>
    </row>
    <row r="303" spans="2:10">
      <c r="B303" s="3"/>
      <c r="C303" s="3"/>
      <c r="D303" s="3"/>
      <c r="F303" s="3"/>
      <c r="G303" s="4"/>
      <c r="H303" s="4"/>
      <c r="I303" s="3"/>
      <c r="J303" s="3"/>
    </row>
    <row r="304" spans="2:10">
      <c r="B304" s="3"/>
      <c r="C304" s="3"/>
      <c r="D304" s="3"/>
      <c r="F304" s="3"/>
      <c r="G304" s="4"/>
      <c r="H304" s="4"/>
      <c r="I304" s="3"/>
      <c r="J304" s="3"/>
    </row>
    <row r="305" spans="2:10">
      <c r="B305" s="3"/>
      <c r="C305" s="3"/>
      <c r="D305" s="3"/>
      <c r="F305" s="3"/>
      <c r="G305" s="4"/>
      <c r="H305" s="4"/>
      <c r="I305" s="3"/>
      <c r="J305" s="3"/>
    </row>
    <row r="306" spans="2:10">
      <c r="B306" s="3"/>
      <c r="C306" s="3"/>
      <c r="D306" s="3"/>
      <c r="F306" s="3"/>
      <c r="G306" s="4"/>
      <c r="H306" s="4"/>
      <c r="I306" s="3"/>
      <c r="J306" s="3"/>
    </row>
    <row r="307" spans="2:10">
      <c r="B307" s="3"/>
      <c r="C307" s="3"/>
      <c r="D307" s="3"/>
      <c r="F307" s="3"/>
      <c r="G307" s="4"/>
      <c r="H307" s="4"/>
      <c r="I307" s="3"/>
      <c r="J307" s="3"/>
    </row>
    <row r="308" spans="2:10">
      <c r="B308" s="3"/>
      <c r="C308" s="3"/>
      <c r="D308" s="3"/>
      <c r="F308" s="3"/>
      <c r="G308" s="4"/>
      <c r="H308" s="4"/>
      <c r="I308" s="3"/>
      <c r="J308" s="3"/>
    </row>
    <row r="309" spans="2:10">
      <c r="B309" s="3"/>
      <c r="C309" s="3"/>
      <c r="D309" s="3"/>
      <c r="F309" s="3"/>
      <c r="G309" s="4"/>
      <c r="H309" s="4"/>
      <c r="I309" s="3"/>
      <c r="J309" s="3"/>
    </row>
    <row r="310" spans="2:10">
      <c r="B310" s="3"/>
      <c r="C310" s="3"/>
      <c r="D310" s="3"/>
      <c r="F310" s="3"/>
      <c r="G310" s="4"/>
      <c r="H310" s="4"/>
      <c r="I310" s="3"/>
      <c r="J310" s="3"/>
    </row>
    <row r="311" spans="2:10">
      <c r="B311" s="3"/>
      <c r="C311" s="3"/>
      <c r="D311" s="3"/>
      <c r="F311" s="3"/>
      <c r="G311" s="4"/>
      <c r="H311" s="4"/>
      <c r="I311" s="3"/>
      <c r="J311" s="3"/>
    </row>
    <row r="312" spans="2:10">
      <c r="B312" s="3"/>
      <c r="C312" s="3"/>
      <c r="D312" s="3"/>
      <c r="F312" s="3"/>
      <c r="G312" s="4"/>
      <c r="H312" s="4"/>
      <c r="I312" s="3"/>
      <c r="J312" s="3"/>
    </row>
    <row r="313" spans="2:10">
      <c r="B313" s="3"/>
      <c r="C313" s="3"/>
      <c r="D313" s="3"/>
      <c r="F313" s="3"/>
      <c r="G313" s="4"/>
      <c r="H313" s="4"/>
      <c r="I313" s="3"/>
      <c r="J313" s="3"/>
    </row>
    <row r="314" spans="2:10">
      <c r="B314" s="3"/>
      <c r="C314" s="3"/>
      <c r="D314" s="3"/>
      <c r="F314" s="3"/>
      <c r="G314" s="4"/>
      <c r="H314" s="4"/>
      <c r="I314" s="3"/>
      <c r="J314" s="3"/>
    </row>
    <row r="315" spans="2:10">
      <c r="B315" s="3"/>
      <c r="C315" s="3"/>
      <c r="D315" s="3"/>
      <c r="F315" s="3"/>
      <c r="G315" s="4"/>
      <c r="H315" s="4"/>
      <c r="I315" s="3"/>
      <c r="J315" s="3"/>
    </row>
    <row r="316" spans="2:10">
      <c r="B316" s="3"/>
      <c r="C316" s="3"/>
      <c r="D316" s="3"/>
      <c r="F316" s="3"/>
      <c r="G316" s="4"/>
      <c r="H316" s="4"/>
      <c r="I316" s="3"/>
      <c r="J316" s="3"/>
    </row>
    <row r="317" spans="2:10">
      <c r="B317" s="3"/>
      <c r="C317" s="3"/>
      <c r="D317" s="3"/>
      <c r="F317" s="3"/>
      <c r="G317" s="4"/>
      <c r="H317" s="4"/>
      <c r="I317" s="3"/>
      <c r="J317" s="3"/>
    </row>
    <row r="318" spans="2:10">
      <c r="B318" s="3"/>
      <c r="C318" s="3"/>
      <c r="D318" s="3"/>
      <c r="F318" s="3"/>
      <c r="G318" s="4"/>
      <c r="H318" s="4"/>
      <c r="I318" s="3"/>
      <c r="J318" s="3"/>
    </row>
    <row r="326" spans="2:10">
      <c r="B326" s="3"/>
      <c r="C326" s="3"/>
      <c r="D326" s="3"/>
      <c r="F326" s="3"/>
      <c r="G326" s="3"/>
      <c r="H326" s="3"/>
      <c r="I326" s="3"/>
      <c r="J326" s="3"/>
    </row>
    <row r="327" spans="2:10">
      <c r="B327" s="3"/>
      <c r="C327" s="3"/>
      <c r="D327" s="3"/>
      <c r="F327" s="3"/>
      <c r="G327" s="3"/>
      <c r="H327" s="3"/>
      <c r="I327" s="3"/>
      <c r="J327" s="3"/>
    </row>
    <row r="328" spans="2:10">
      <c r="B328" s="3"/>
      <c r="C328" s="3"/>
      <c r="D328" s="3"/>
      <c r="F328" s="3"/>
      <c r="G328" s="3"/>
      <c r="H328" s="3"/>
      <c r="I328" s="3"/>
      <c r="J328" s="3"/>
    </row>
    <row r="329" spans="2:10">
      <c r="B329" s="3"/>
      <c r="C329" s="3"/>
      <c r="D329" s="3"/>
      <c r="F329" s="3"/>
      <c r="G329" s="3"/>
      <c r="H329" s="3"/>
      <c r="I329" s="3"/>
      <c r="J329" s="3"/>
    </row>
    <row r="330" spans="2:10">
      <c r="B330" s="3"/>
      <c r="C330" s="3"/>
      <c r="D330" s="3"/>
      <c r="F330" s="3"/>
      <c r="G330" s="3"/>
      <c r="H330" s="3"/>
      <c r="I330" s="3"/>
      <c r="J330" s="3"/>
    </row>
    <row r="331" spans="2:10">
      <c r="B331" s="3"/>
      <c r="C331" s="3"/>
      <c r="D331" s="3"/>
      <c r="F331" s="3"/>
      <c r="G331" s="3"/>
      <c r="H331" s="3"/>
      <c r="I331" s="3"/>
      <c r="J331" s="3"/>
    </row>
    <row r="332" spans="2:10">
      <c r="B332" s="3"/>
      <c r="C332" s="3"/>
      <c r="D332" s="3"/>
      <c r="F332" s="3"/>
      <c r="G332" s="3"/>
      <c r="H332" s="3"/>
      <c r="I332" s="3"/>
      <c r="J332" s="3"/>
    </row>
    <row r="333" spans="2:10">
      <c r="B333" s="3"/>
      <c r="C333" s="3"/>
      <c r="D333" s="3"/>
      <c r="F333" s="3"/>
      <c r="G333" s="3"/>
      <c r="H333" s="3"/>
      <c r="I333" s="3"/>
      <c r="J333" s="3"/>
    </row>
    <row r="334" spans="2:10">
      <c r="B334" s="3"/>
      <c r="C334" s="3"/>
      <c r="D334" s="3"/>
      <c r="F334" s="3"/>
      <c r="G334" s="3"/>
      <c r="H334" s="3"/>
      <c r="I334" s="3"/>
      <c r="J334" s="3"/>
    </row>
    <row r="335" spans="2:10">
      <c r="B335" s="3"/>
      <c r="C335" s="3"/>
      <c r="D335" s="3"/>
      <c r="F335" s="3"/>
      <c r="G335" s="3"/>
      <c r="H335" s="3"/>
      <c r="I335" s="3"/>
      <c r="J335" s="3"/>
    </row>
    <row r="336" spans="2:10">
      <c r="B336" s="3"/>
      <c r="C336" s="3"/>
      <c r="D336" s="3"/>
      <c r="F336" s="3"/>
      <c r="G336" s="3"/>
      <c r="H336" s="3"/>
      <c r="I336" s="3"/>
      <c r="J336" s="3"/>
    </row>
    <row r="337" spans="2:10">
      <c r="B337" s="3"/>
      <c r="C337" s="3"/>
      <c r="D337" s="3"/>
      <c r="F337" s="3"/>
      <c r="G337" s="3"/>
      <c r="H337" s="3"/>
      <c r="I337" s="3"/>
      <c r="J337" s="3"/>
    </row>
    <row r="338" spans="2:10">
      <c r="B338" s="3"/>
      <c r="C338" s="3"/>
      <c r="D338" s="3"/>
      <c r="F338" s="3"/>
      <c r="G338" s="3"/>
      <c r="H338" s="3"/>
      <c r="I338" s="3"/>
      <c r="J338" s="3"/>
    </row>
    <row r="339" spans="2:10">
      <c r="B339" s="3"/>
      <c r="C339" s="3"/>
      <c r="D339" s="3"/>
      <c r="F339" s="3"/>
      <c r="G339" s="3"/>
      <c r="H339" s="3"/>
      <c r="I339" s="3"/>
      <c r="J339" s="3"/>
    </row>
    <row r="340" spans="2:10">
      <c r="B340" s="3"/>
      <c r="C340" s="3"/>
      <c r="D340" s="3"/>
      <c r="F340" s="3"/>
      <c r="G340" s="3"/>
      <c r="H340" s="3"/>
      <c r="I340" s="3"/>
      <c r="J340" s="3"/>
    </row>
    <row r="341" spans="2:10">
      <c r="B341" s="3"/>
      <c r="C341" s="3"/>
      <c r="D341" s="3"/>
      <c r="F341" s="3"/>
      <c r="G341" s="3"/>
      <c r="H341" s="3"/>
      <c r="I341" s="3"/>
      <c r="J341" s="3"/>
    </row>
    <row r="342" spans="2:10">
      <c r="B342" s="3"/>
      <c r="C342" s="3"/>
      <c r="D342" s="3"/>
      <c r="F342" s="3"/>
      <c r="G342" s="3"/>
      <c r="H342" s="3"/>
      <c r="I342" s="3"/>
      <c r="J342" s="3"/>
    </row>
    <row r="343" spans="2:10">
      <c r="B343" s="3"/>
      <c r="C343" s="3"/>
      <c r="D343" s="3"/>
      <c r="F343" s="3"/>
      <c r="G343" s="3"/>
      <c r="H343" s="3"/>
      <c r="I343" s="3"/>
      <c r="J343" s="3"/>
    </row>
    <row r="344" spans="2:10">
      <c r="B344" s="3"/>
      <c r="C344" s="3"/>
      <c r="D344" s="3"/>
      <c r="F344" s="3"/>
      <c r="G344" s="3"/>
      <c r="H344" s="3"/>
      <c r="I344" s="3"/>
      <c r="J344" s="3"/>
    </row>
    <row r="345" spans="2:10">
      <c r="B345" s="3"/>
      <c r="C345" s="3"/>
      <c r="D345" s="3"/>
      <c r="F345" s="3"/>
      <c r="G345" s="3"/>
      <c r="H345" s="3"/>
      <c r="I345" s="3"/>
      <c r="J345" s="3"/>
    </row>
    <row r="346" spans="2:10">
      <c r="B346" s="3"/>
      <c r="C346" s="3"/>
      <c r="D346" s="3"/>
      <c r="F346" s="3"/>
      <c r="G346" s="3"/>
      <c r="H346" s="3"/>
      <c r="I346" s="3"/>
      <c r="J346" s="3"/>
    </row>
    <row r="347" spans="2:10">
      <c r="B347" s="3"/>
      <c r="C347" s="3"/>
      <c r="D347" s="3"/>
      <c r="F347" s="3"/>
      <c r="G347" s="3"/>
      <c r="H347" s="3"/>
      <c r="I347" s="3"/>
      <c r="J347" s="3"/>
    </row>
    <row r="348" spans="2:10">
      <c r="B348" s="3"/>
      <c r="C348" s="3"/>
      <c r="D348" s="3"/>
      <c r="F348" s="3"/>
      <c r="G348" s="3"/>
      <c r="H348" s="3"/>
      <c r="I348" s="3"/>
      <c r="J348" s="3"/>
    </row>
    <row r="349" spans="2:10">
      <c r="B349" s="3"/>
      <c r="C349" s="3"/>
      <c r="D349" s="3"/>
      <c r="F349" s="3"/>
      <c r="G349" s="3"/>
      <c r="H349" s="3"/>
      <c r="I349" s="3"/>
      <c r="J349" s="3"/>
    </row>
    <row r="350" spans="2:10">
      <c r="B350" s="3"/>
      <c r="C350" s="3"/>
      <c r="D350" s="3"/>
      <c r="F350" s="3"/>
      <c r="G350" s="3"/>
      <c r="H350" s="3"/>
      <c r="I350" s="3"/>
      <c r="J350" s="3"/>
    </row>
    <row r="351" spans="2:10">
      <c r="B351" s="3"/>
      <c r="C351" s="3"/>
      <c r="D351" s="3"/>
      <c r="F351" s="3"/>
      <c r="G351" s="3"/>
      <c r="H351" s="3"/>
      <c r="I351" s="3"/>
      <c r="J351" s="3"/>
    </row>
    <row r="352" spans="2:10">
      <c r="B352" s="3"/>
      <c r="C352" s="3"/>
      <c r="D352" s="3"/>
      <c r="F352" s="3"/>
      <c r="G352" s="3"/>
      <c r="H352" s="3"/>
      <c r="I352" s="3"/>
      <c r="J352" s="3"/>
    </row>
    <row r="353" spans="2:10">
      <c r="B353" s="3"/>
      <c r="C353" s="3"/>
      <c r="D353" s="3"/>
      <c r="F353" s="3"/>
      <c r="G353" s="3"/>
      <c r="H353" s="3"/>
      <c r="I353" s="3"/>
      <c r="J353" s="3"/>
    </row>
    <row r="354" spans="2:10">
      <c r="B354" s="3"/>
      <c r="C354" s="3"/>
      <c r="D354" s="3"/>
      <c r="F354" s="3"/>
      <c r="G354" s="3"/>
      <c r="H354" s="3"/>
      <c r="I354" s="3"/>
      <c r="J354" s="3"/>
    </row>
    <row r="355" spans="2:10">
      <c r="B355" s="3"/>
      <c r="C355" s="3"/>
      <c r="D355" s="3"/>
      <c r="F355" s="3"/>
      <c r="G355" s="3"/>
      <c r="H355" s="3"/>
      <c r="I355" s="3"/>
      <c r="J355" s="3"/>
    </row>
    <row r="356" spans="2:10">
      <c r="B356" s="3"/>
      <c r="C356" s="3"/>
      <c r="D356" s="3"/>
      <c r="F356" s="3"/>
      <c r="G356" s="3"/>
      <c r="H356" s="3"/>
      <c r="I356" s="3"/>
      <c r="J356" s="3"/>
    </row>
    <row r="357" spans="2:10">
      <c r="B357" s="3"/>
      <c r="C357" s="3"/>
      <c r="D357" s="3"/>
      <c r="F357" s="3"/>
      <c r="G357" s="3"/>
      <c r="H357" s="3"/>
      <c r="I357" s="3"/>
      <c r="J357" s="3"/>
    </row>
    <row r="358" spans="2:10">
      <c r="B358" s="3"/>
      <c r="C358" s="3"/>
      <c r="D358" s="3"/>
      <c r="F358" s="3"/>
      <c r="G358" s="3"/>
      <c r="H358" s="3"/>
      <c r="I358" s="3"/>
      <c r="J358" s="3"/>
    </row>
    <row r="359" spans="2:10">
      <c r="B359" s="3"/>
      <c r="C359" s="3"/>
      <c r="D359" s="3"/>
      <c r="F359" s="3"/>
      <c r="G359" s="3"/>
      <c r="H359" s="3"/>
      <c r="I359" s="3"/>
      <c r="J359" s="3"/>
    </row>
    <row r="360" spans="2:10">
      <c r="B360" s="3"/>
      <c r="C360" s="3"/>
      <c r="D360" s="3"/>
      <c r="F360" s="3"/>
      <c r="G360" s="3"/>
      <c r="H360" s="3"/>
      <c r="I360" s="3"/>
      <c r="J360" s="3"/>
    </row>
    <row r="361" spans="2:10">
      <c r="B361" s="3"/>
      <c r="C361" s="3"/>
      <c r="D361" s="3"/>
      <c r="F361" s="3"/>
      <c r="G361" s="3"/>
      <c r="H361" s="3"/>
      <c r="I361" s="3"/>
      <c r="J361" s="3"/>
    </row>
    <row r="362" spans="2:10">
      <c r="B362" s="3"/>
      <c r="C362" s="3"/>
      <c r="D362" s="3"/>
      <c r="F362" s="3"/>
      <c r="G362" s="3"/>
      <c r="H362" s="3"/>
      <c r="I362" s="3"/>
      <c r="J362" s="3"/>
    </row>
    <row r="363" spans="2:10">
      <c r="B363" s="3"/>
      <c r="C363" s="3"/>
      <c r="D363" s="3"/>
      <c r="F363" s="3"/>
      <c r="G363" s="3"/>
      <c r="H363" s="3"/>
      <c r="I363" s="3"/>
      <c r="J363" s="3"/>
    </row>
    <row r="364" spans="2:10">
      <c r="B364" s="3"/>
      <c r="C364" s="3"/>
      <c r="D364" s="3"/>
      <c r="F364" s="3"/>
      <c r="G364" s="3"/>
      <c r="H364" s="3"/>
      <c r="I364" s="3"/>
      <c r="J364" s="3"/>
    </row>
    <row r="365" spans="2:10">
      <c r="B365" s="3"/>
      <c r="C365" s="3"/>
      <c r="D365" s="3"/>
      <c r="F365" s="3"/>
      <c r="G365" s="3"/>
      <c r="H365" s="3"/>
      <c r="I365" s="3"/>
      <c r="J365" s="3"/>
    </row>
    <row r="366" spans="2:10">
      <c r="B366" s="3"/>
      <c r="C366" s="3"/>
      <c r="D366" s="3"/>
      <c r="F366" s="3"/>
      <c r="G366" s="3"/>
      <c r="H366" s="3"/>
      <c r="I366" s="3"/>
      <c r="J366" s="3"/>
    </row>
  </sheetData>
  <mergeCells count="11">
    <mergeCell ref="B1:J1"/>
    <mergeCell ref="B4:J4"/>
    <mergeCell ref="C15:E15"/>
    <mergeCell ref="B16:J16"/>
    <mergeCell ref="C18:E18"/>
    <mergeCell ref="G87:I87"/>
    <mergeCell ref="G88:I88"/>
    <mergeCell ref="G179:H179"/>
    <mergeCell ref="G180:H180"/>
    <mergeCell ref="C5:C14"/>
    <mergeCell ref="D5:D14"/>
  </mergeCells>
  <printOptions horizontalCentered="1"/>
  <pageMargins left="0.31496062992126" right="0.31496062992126" top="0.196850393700787" bottom="0.354330708661417" header="0.31496062992126" footer="0.31496062992126"/>
  <pageSetup paperSize="9" scale="70" fitToHeight="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270"/>
  <sheetViews>
    <sheetView zoomScale="85" zoomScaleNormal="85" workbookViewId="0">
      <selection activeCell="B2" sqref="B2:J2"/>
    </sheetView>
  </sheetViews>
  <sheetFormatPr defaultColWidth="9.14285714285714" defaultRowHeight="18.75"/>
  <cols>
    <col min="1" max="1" width="8.71428571428571" style="3" customWidth="1"/>
    <col min="2" max="2" width="7.71428571428571" style="4" customWidth="1"/>
    <col min="3" max="3" width="15.4285714285714" style="4" customWidth="1"/>
    <col min="4" max="4" width="15.7142857142857" style="4" customWidth="1"/>
    <col min="5" max="5" width="24.5714285714286" style="4" customWidth="1"/>
    <col min="6" max="6" width="18.7142857142857" style="5" customWidth="1"/>
    <col min="7" max="7" width="30.8571428571429" style="5" customWidth="1"/>
    <col min="8" max="8" width="10.2857142857143" style="5" customWidth="1"/>
    <col min="9" max="9" width="13.7142857142857" style="4" customWidth="1"/>
    <col min="10" max="10" width="20.5714285714286" style="4" customWidth="1"/>
    <col min="11" max="11" width="14.4285714285714" style="3" customWidth="1"/>
    <col min="12" max="12" width="13.5714285714286" style="3" customWidth="1"/>
    <col min="13" max="13" width="16.1428571428571" style="3" customWidth="1"/>
    <col min="14" max="14" width="9.14285714285714" style="3"/>
    <col min="15" max="15" width="12.8571428571429" style="3" customWidth="1"/>
    <col min="16" max="16" width="11.5714285714286" style="3" customWidth="1"/>
    <col min="17" max="17" width="13.4285714285714" style="3" customWidth="1"/>
    <col min="18" max="19" width="9.14285714285714" style="3"/>
    <col min="20" max="20" width="12.8571428571429" style="3" customWidth="1"/>
    <col min="21" max="16384" width="9.14285714285714" style="3"/>
  </cols>
  <sheetData>
    <row r="1" ht="23.25" spans="2:10">
      <c r="B1" s="334" t="s">
        <v>478</v>
      </c>
      <c r="C1" s="334"/>
      <c r="D1" s="334"/>
      <c r="E1" s="334"/>
      <c r="F1" s="334"/>
      <c r="G1" s="334"/>
      <c r="H1" s="334"/>
      <c r="I1" s="334"/>
      <c r="J1" s="334"/>
    </row>
    <row r="2" ht="21" spans="2:10">
      <c r="B2" s="325" t="s">
        <v>479</v>
      </c>
      <c r="C2" s="325"/>
      <c r="D2" s="325"/>
      <c r="E2" s="325"/>
      <c r="F2" s="325"/>
      <c r="G2" s="325"/>
      <c r="H2" s="325"/>
      <c r="I2" s="325"/>
      <c r="J2" s="325"/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10" t="s">
        <v>7</v>
      </c>
      <c r="G3" s="10" t="s">
        <v>463</v>
      </c>
      <c r="H3" s="9" t="s">
        <v>8</v>
      </c>
      <c r="I3" s="10" t="s">
        <v>9</v>
      </c>
      <c r="J3" s="9" t="s">
        <v>10</v>
      </c>
    </row>
    <row r="4" s="1" customFormat="1" spans="2:10">
      <c r="B4" s="11" t="s">
        <v>11</v>
      </c>
      <c r="C4" s="12"/>
      <c r="D4" s="12"/>
      <c r="E4" s="12"/>
      <c r="F4" s="12"/>
      <c r="G4" s="12"/>
      <c r="H4" s="12"/>
      <c r="I4" s="12"/>
      <c r="J4" s="36"/>
    </row>
    <row r="5" s="3" customFormat="1" ht="26.25" spans="2:10">
      <c r="B5" s="335">
        <v>1</v>
      </c>
      <c r="C5" s="336" t="s">
        <v>480</v>
      </c>
      <c r="D5" s="337">
        <v>2022</v>
      </c>
      <c r="E5" s="335" t="s">
        <v>481</v>
      </c>
      <c r="F5" s="338">
        <v>1871.43626</v>
      </c>
      <c r="G5" s="339"/>
      <c r="H5" s="339"/>
      <c r="I5" s="340"/>
      <c r="J5" s="340"/>
    </row>
    <row r="6" s="3" customFormat="1" ht="26.25" spans="2:10">
      <c r="B6" s="335">
        <v>2</v>
      </c>
      <c r="C6" s="336" t="s">
        <v>480</v>
      </c>
      <c r="D6" s="337">
        <v>2022</v>
      </c>
      <c r="E6" s="335" t="s">
        <v>482</v>
      </c>
      <c r="F6" s="338">
        <v>3624.8822</v>
      </c>
      <c r="G6" s="339"/>
      <c r="H6" s="339"/>
      <c r="I6" s="340"/>
      <c r="J6" s="340"/>
    </row>
    <row r="7" s="3" customFormat="1" ht="26.25" spans="2:10">
      <c r="B7" s="335">
        <v>3</v>
      </c>
      <c r="C7" s="336" t="s">
        <v>480</v>
      </c>
      <c r="D7" s="337">
        <v>2022</v>
      </c>
      <c r="E7" s="335" t="s">
        <v>483</v>
      </c>
      <c r="F7" s="338">
        <v>591.524833333333</v>
      </c>
      <c r="G7" s="339"/>
      <c r="H7" s="339"/>
      <c r="I7" s="340"/>
      <c r="J7" s="340"/>
    </row>
    <row r="8" s="3" customFormat="1" ht="26.25" spans="2:10">
      <c r="B8" s="335">
        <v>4</v>
      </c>
      <c r="C8" s="336" t="s">
        <v>480</v>
      </c>
      <c r="D8" s="337">
        <v>2022</v>
      </c>
      <c r="E8" s="335" t="s">
        <v>484</v>
      </c>
      <c r="F8" s="338">
        <v>642.2934</v>
      </c>
      <c r="G8" s="339"/>
      <c r="H8" s="339"/>
      <c r="I8" s="340"/>
      <c r="J8" s="340"/>
    </row>
    <row r="9" s="3" customFormat="1" ht="26.25" spans="2:10">
      <c r="B9" s="335">
        <v>5</v>
      </c>
      <c r="C9" s="336" t="s">
        <v>480</v>
      </c>
      <c r="D9" s="337">
        <v>2022</v>
      </c>
      <c r="E9" s="335" t="s">
        <v>485</v>
      </c>
      <c r="F9" s="338">
        <v>423.600886666667</v>
      </c>
      <c r="G9" s="339"/>
      <c r="H9" s="339"/>
      <c r="I9" s="340"/>
      <c r="J9" s="340"/>
    </row>
    <row r="10" s="3" customFormat="1" ht="26.25" spans="2:10">
      <c r="B10" s="335">
        <v>6</v>
      </c>
      <c r="C10" s="336" t="s">
        <v>480</v>
      </c>
      <c r="D10" s="337">
        <v>2022</v>
      </c>
      <c r="E10" s="335" t="s">
        <v>486</v>
      </c>
      <c r="F10" s="338">
        <v>1100.573</v>
      </c>
      <c r="G10" s="339"/>
      <c r="H10" s="339"/>
      <c r="I10" s="340"/>
      <c r="J10" s="340"/>
    </row>
    <row r="11" s="3" customFormat="1" ht="26.25" spans="2:10">
      <c r="B11" s="335">
        <v>7</v>
      </c>
      <c r="C11" s="336" t="s">
        <v>480</v>
      </c>
      <c r="D11" s="337">
        <v>2022</v>
      </c>
      <c r="E11" s="335" t="s">
        <v>487</v>
      </c>
      <c r="F11" s="338">
        <v>426.134288888889</v>
      </c>
      <c r="G11" s="339"/>
      <c r="H11" s="339"/>
      <c r="I11" s="340"/>
      <c r="J11" s="340"/>
    </row>
    <row r="12" s="3" customFormat="1" ht="26.25" spans="2:10">
      <c r="B12" s="335">
        <v>8</v>
      </c>
      <c r="C12" s="336" t="s">
        <v>480</v>
      </c>
      <c r="D12" s="337">
        <v>2022</v>
      </c>
      <c r="E12" s="335" t="s">
        <v>488</v>
      </c>
      <c r="F12" s="338">
        <v>1224.05038</v>
      </c>
      <c r="G12" s="339"/>
      <c r="H12" s="339"/>
      <c r="I12" s="340"/>
      <c r="J12" s="340"/>
    </row>
    <row r="13" s="3" customFormat="1" ht="26.25" spans="2:10">
      <c r="B13" s="335">
        <v>9</v>
      </c>
      <c r="C13" s="336" t="s">
        <v>480</v>
      </c>
      <c r="D13" s="337">
        <v>2022</v>
      </c>
      <c r="E13" s="335" t="s">
        <v>489</v>
      </c>
      <c r="F13" s="338">
        <v>1359.47343333333</v>
      </c>
      <c r="G13" s="339"/>
      <c r="H13" s="339"/>
      <c r="I13" s="340"/>
      <c r="J13" s="340"/>
    </row>
    <row r="14" s="3" customFormat="1" ht="26.25" spans="2:10">
      <c r="B14" s="335">
        <v>10</v>
      </c>
      <c r="C14" s="336" t="s">
        <v>480</v>
      </c>
      <c r="D14" s="337">
        <v>2022</v>
      </c>
      <c r="E14" s="335" t="s">
        <v>490</v>
      </c>
      <c r="F14" s="338">
        <v>1109.04302666667</v>
      </c>
      <c r="G14" s="339"/>
      <c r="H14" s="339"/>
      <c r="I14" s="340"/>
      <c r="J14" s="340"/>
    </row>
    <row r="15" s="3" customFormat="1" ht="26.25" spans="2:10">
      <c r="B15" s="335">
        <v>11</v>
      </c>
      <c r="C15" s="336" t="s">
        <v>480</v>
      </c>
      <c r="D15" s="337">
        <v>2022</v>
      </c>
      <c r="E15" s="335" t="s">
        <v>491</v>
      </c>
      <c r="F15" s="338">
        <v>198.808733333333</v>
      </c>
      <c r="G15" s="339"/>
      <c r="H15" s="339"/>
      <c r="I15" s="340"/>
      <c r="J15" s="340"/>
    </row>
    <row r="16" s="3" customFormat="1" ht="26.25" spans="2:10">
      <c r="B16" s="335">
        <v>12</v>
      </c>
      <c r="C16" s="336" t="s">
        <v>480</v>
      </c>
      <c r="D16" s="337">
        <v>2022</v>
      </c>
      <c r="E16" s="335" t="s">
        <v>492</v>
      </c>
      <c r="F16" s="338">
        <v>2333.61866555556</v>
      </c>
      <c r="G16" s="339"/>
      <c r="H16" s="339"/>
      <c r="I16" s="340"/>
      <c r="J16" s="340"/>
    </row>
    <row r="17" s="3" customFormat="1" ht="26.25" spans="2:10">
      <c r="B17" s="335">
        <v>13</v>
      </c>
      <c r="C17" s="336" t="s">
        <v>480</v>
      </c>
      <c r="D17" s="337">
        <v>2022</v>
      </c>
      <c r="E17" s="335" t="s">
        <v>493</v>
      </c>
      <c r="F17" s="338">
        <v>1001.53923333333</v>
      </c>
      <c r="G17" s="339"/>
      <c r="H17" s="339"/>
      <c r="I17" s="340"/>
      <c r="J17" s="340"/>
    </row>
    <row r="18" s="3" customFormat="1" ht="26.25" spans="2:10">
      <c r="B18" s="335">
        <v>14</v>
      </c>
      <c r="C18" s="336" t="s">
        <v>480</v>
      </c>
      <c r="D18" s="337">
        <v>2022</v>
      </c>
      <c r="E18" s="335" t="s">
        <v>494</v>
      </c>
      <c r="F18" s="338">
        <v>752.596555555555</v>
      </c>
      <c r="G18" s="339"/>
      <c r="H18" s="339"/>
      <c r="I18" s="340"/>
      <c r="J18" s="340"/>
    </row>
    <row r="19" s="3" customFormat="1" ht="26.25" spans="2:10">
      <c r="B19" s="335">
        <v>15</v>
      </c>
      <c r="C19" s="336" t="s">
        <v>480</v>
      </c>
      <c r="D19" s="337">
        <v>2022</v>
      </c>
      <c r="E19" s="335" t="s">
        <v>495</v>
      </c>
      <c r="F19" s="338">
        <v>790.94978</v>
      </c>
      <c r="G19" s="339"/>
      <c r="H19" s="339"/>
      <c r="I19" s="340"/>
      <c r="J19" s="340"/>
    </row>
    <row r="20" s="3" customFormat="1" ht="26.25" spans="2:10">
      <c r="B20" s="335">
        <v>16</v>
      </c>
      <c r="C20" s="336" t="s">
        <v>480</v>
      </c>
      <c r="D20" s="337">
        <v>2022</v>
      </c>
      <c r="E20" s="335" t="s">
        <v>496</v>
      </c>
      <c r="F20" s="338">
        <v>1798.79066666667</v>
      </c>
      <c r="G20" s="339"/>
      <c r="H20" s="339"/>
      <c r="I20" s="340"/>
      <c r="J20" s="340"/>
    </row>
    <row r="21" s="3" customFormat="1" ht="26.25" spans="2:10">
      <c r="B21" s="335">
        <v>17</v>
      </c>
      <c r="C21" s="336" t="s">
        <v>480</v>
      </c>
      <c r="D21" s="337">
        <v>2022</v>
      </c>
      <c r="E21" s="335" t="s">
        <v>497</v>
      </c>
      <c r="F21" s="338">
        <v>510.226456666667</v>
      </c>
      <c r="G21" s="339"/>
      <c r="H21" s="339"/>
      <c r="I21" s="340"/>
      <c r="J21" s="340"/>
    </row>
    <row r="22" s="3" customFormat="1" ht="26.25" spans="2:10">
      <c r="B22" s="335">
        <v>18</v>
      </c>
      <c r="C22" s="336" t="s">
        <v>480</v>
      </c>
      <c r="D22" s="337">
        <v>2022</v>
      </c>
      <c r="E22" s="335" t="s">
        <v>498</v>
      </c>
      <c r="F22" s="338">
        <v>179.586583333333</v>
      </c>
      <c r="G22" s="339"/>
      <c r="H22" s="339"/>
      <c r="I22" s="340"/>
      <c r="J22" s="340"/>
    </row>
    <row r="23" s="3" customFormat="1" ht="26.25" spans="2:10">
      <c r="B23" s="335">
        <v>19</v>
      </c>
      <c r="C23" s="336" t="s">
        <v>480</v>
      </c>
      <c r="D23" s="337">
        <v>2022</v>
      </c>
      <c r="E23" s="335" t="s">
        <v>499</v>
      </c>
      <c r="F23" s="338">
        <v>930.631826666668</v>
      </c>
      <c r="G23" s="339"/>
      <c r="H23" s="339"/>
      <c r="I23" s="340"/>
      <c r="J23" s="340"/>
    </row>
    <row r="24" s="3" customFormat="1" ht="26.25" spans="2:10">
      <c r="B24" s="335">
        <v>20</v>
      </c>
      <c r="C24" s="336" t="s">
        <v>480</v>
      </c>
      <c r="D24" s="337">
        <v>2022</v>
      </c>
      <c r="E24" s="335" t="s">
        <v>500</v>
      </c>
      <c r="F24" s="338">
        <v>226.263653333333</v>
      </c>
      <c r="G24" s="339"/>
      <c r="H24" s="339"/>
      <c r="I24" s="340"/>
      <c r="J24" s="340"/>
    </row>
    <row r="25" s="3" customFormat="1" ht="26.25" spans="2:10">
      <c r="B25" s="335">
        <v>21</v>
      </c>
      <c r="C25" s="336" t="s">
        <v>480</v>
      </c>
      <c r="D25" s="337">
        <v>2022</v>
      </c>
      <c r="E25" s="335" t="s">
        <v>501</v>
      </c>
      <c r="F25" s="338">
        <v>710.585533333333</v>
      </c>
      <c r="G25" s="339"/>
      <c r="H25" s="339"/>
      <c r="I25" s="340"/>
      <c r="J25" s="340"/>
    </row>
    <row r="26" s="3" customFormat="1" ht="26.25" spans="2:10">
      <c r="B26" s="335">
        <v>22</v>
      </c>
      <c r="C26" s="336" t="s">
        <v>480</v>
      </c>
      <c r="D26" s="337">
        <v>2022</v>
      </c>
      <c r="E26" s="335" t="s">
        <v>502</v>
      </c>
      <c r="F26" s="338">
        <v>2075.36</v>
      </c>
      <c r="G26" s="339"/>
      <c r="H26" s="339"/>
      <c r="I26" s="340"/>
      <c r="J26" s="340"/>
    </row>
    <row r="27" s="3" customFormat="1" ht="26.25" spans="2:10">
      <c r="B27" s="335">
        <v>23</v>
      </c>
      <c r="C27" s="336" t="s">
        <v>480</v>
      </c>
      <c r="D27" s="337">
        <v>2022</v>
      </c>
      <c r="E27" s="335" t="s">
        <v>503</v>
      </c>
      <c r="F27" s="338">
        <v>714.68139</v>
      </c>
      <c r="G27" s="339"/>
      <c r="H27" s="339"/>
      <c r="I27" s="340"/>
      <c r="J27" s="340"/>
    </row>
    <row r="28" s="3" customFormat="1" ht="26.25" spans="2:10">
      <c r="B28" s="335">
        <v>24</v>
      </c>
      <c r="C28" s="336" t="s">
        <v>480</v>
      </c>
      <c r="D28" s="337">
        <v>2022</v>
      </c>
      <c r="E28" s="335" t="s">
        <v>504</v>
      </c>
      <c r="F28" s="338">
        <v>237.9688</v>
      </c>
      <c r="G28" s="339"/>
      <c r="H28" s="339"/>
      <c r="I28" s="340"/>
      <c r="J28" s="340"/>
    </row>
    <row r="29" s="3" customFormat="1" ht="26.25" spans="2:10">
      <c r="B29" s="335">
        <v>25</v>
      </c>
      <c r="C29" s="336" t="s">
        <v>480</v>
      </c>
      <c r="D29" s="337">
        <v>2022</v>
      </c>
      <c r="E29" s="335" t="s">
        <v>505</v>
      </c>
      <c r="F29" s="338">
        <v>384.9989</v>
      </c>
      <c r="G29" s="339"/>
      <c r="H29" s="339"/>
      <c r="I29" s="340"/>
      <c r="J29" s="340"/>
    </row>
    <row r="30" s="3" customFormat="1" ht="26.25" spans="2:10">
      <c r="B30" s="335">
        <v>26</v>
      </c>
      <c r="C30" s="336" t="s">
        <v>480</v>
      </c>
      <c r="D30" s="337">
        <v>2022</v>
      </c>
      <c r="E30" s="335" t="s">
        <v>506</v>
      </c>
      <c r="F30" s="338">
        <v>235.4618</v>
      </c>
      <c r="G30" s="339"/>
      <c r="H30" s="339"/>
      <c r="I30" s="340"/>
      <c r="J30" s="340"/>
    </row>
    <row r="31" s="3" customFormat="1" ht="26.25" spans="2:10">
      <c r="B31" s="335">
        <v>27</v>
      </c>
      <c r="C31" s="336" t="s">
        <v>480</v>
      </c>
      <c r="D31" s="337">
        <v>2022</v>
      </c>
      <c r="E31" s="335" t="s">
        <v>507</v>
      </c>
      <c r="F31" s="338">
        <v>2722.929</v>
      </c>
      <c r="G31" s="339"/>
      <c r="H31" s="339"/>
      <c r="I31" s="340"/>
      <c r="J31" s="340"/>
    </row>
    <row r="32" s="3" customFormat="1" ht="26.25" spans="2:10">
      <c r="B32" s="335">
        <v>28</v>
      </c>
      <c r="C32" s="336" t="s">
        <v>480</v>
      </c>
      <c r="D32" s="337">
        <v>2022</v>
      </c>
      <c r="E32" s="335" t="s">
        <v>508</v>
      </c>
      <c r="F32" s="338">
        <v>1723.0829</v>
      </c>
      <c r="G32" s="339"/>
      <c r="H32" s="339"/>
      <c r="I32" s="340"/>
      <c r="J32" s="340"/>
    </row>
    <row r="33" s="3" customFormat="1" ht="26.25" spans="2:10">
      <c r="B33" s="335">
        <v>29</v>
      </c>
      <c r="C33" s="336" t="s">
        <v>480</v>
      </c>
      <c r="D33" s="337">
        <v>2022</v>
      </c>
      <c r="E33" s="335" t="s">
        <v>509</v>
      </c>
      <c r="F33" s="338">
        <v>2559.33053666667</v>
      </c>
      <c r="G33" s="339"/>
      <c r="H33" s="339"/>
      <c r="I33" s="340"/>
      <c r="J33" s="340"/>
    </row>
    <row r="34" s="3" customFormat="1" ht="26.25" spans="2:10">
      <c r="B34" s="335">
        <v>30</v>
      </c>
      <c r="C34" s="336" t="s">
        <v>480</v>
      </c>
      <c r="D34" s="337">
        <v>2022</v>
      </c>
      <c r="E34" s="335" t="s">
        <v>510</v>
      </c>
      <c r="F34" s="338">
        <v>2626.3005</v>
      </c>
      <c r="G34" s="339"/>
      <c r="H34" s="339"/>
      <c r="I34" s="340"/>
      <c r="J34" s="340"/>
    </row>
    <row r="35" s="3" customFormat="1" ht="26.25" spans="2:10">
      <c r="B35" s="335">
        <v>31</v>
      </c>
      <c r="C35" s="336" t="s">
        <v>480</v>
      </c>
      <c r="D35" s="337">
        <v>2022</v>
      </c>
      <c r="E35" s="335" t="s">
        <v>511</v>
      </c>
      <c r="F35" s="338">
        <v>856.086</v>
      </c>
      <c r="G35" s="339"/>
      <c r="H35" s="339"/>
      <c r="I35" s="340"/>
      <c r="J35" s="340"/>
    </row>
    <row r="36" s="3" customFormat="1" ht="26.25" spans="2:10">
      <c r="B36" s="335">
        <v>32</v>
      </c>
      <c r="C36" s="336" t="s">
        <v>480</v>
      </c>
      <c r="D36" s="337">
        <v>2022</v>
      </c>
      <c r="E36" s="335" t="s">
        <v>512</v>
      </c>
      <c r="F36" s="338">
        <v>798.79015</v>
      </c>
      <c r="G36" s="339"/>
      <c r="H36" s="339"/>
      <c r="I36" s="340"/>
      <c r="J36" s="340"/>
    </row>
    <row r="37" s="3" customFormat="1" ht="26.25" spans="2:10">
      <c r="B37" s="335">
        <v>33</v>
      </c>
      <c r="C37" s="336" t="s">
        <v>480</v>
      </c>
      <c r="D37" s="337">
        <v>2022</v>
      </c>
      <c r="E37" s="335" t="s">
        <v>513</v>
      </c>
      <c r="F37" s="338">
        <v>1081.65665555556</v>
      </c>
      <c r="G37" s="339"/>
      <c r="H37" s="339"/>
      <c r="I37" s="340"/>
      <c r="J37" s="340"/>
    </row>
    <row r="38" s="3" customFormat="1" ht="26.25" spans="2:10">
      <c r="B38" s="335">
        <v>34</v>
      </c>
      <c r="C38" s="336" t="s">
        <v>480</v>
      </c>
      <c r="D38" s="337">
        <v>2022</v>
      </c>
      <c r="E38" s="335" t="s">
        <v>514</v>
      </c>
      <c r="F38" s="338">
        <v>909.2126</v>
      </c>
      <c r="G38" s="339"/>
      <c r="H38" s="339"/>
      <c r="I38" s="340"/>
      <c r="J38" s="340"/>
    </row>
    <row r="39" s="3" customFormat="1" ht="26.25" spans="2:10">
      <c r="B39" s="335">
        <v>35</v>
      </c>
      <c r="C39" s="336" t="s">
        <v>480</v>
      </c>
      <c r="D39" s="337">
        <v>2022</v>
      </c>
      <c r="E39" s="335" t="s">
        <v>515</v>
      </c>
      <c r="F39" s="338">
        <v>503.552628888889</v>
      </c>
      <c r="G39" s="339"/>
      <c r="H39" s="339"/>
      <c r="I39" s="340"/>
      <c r="J39" s="340"/>
    </row>
    <row r="40" s="3" customFormat="1" ht="26.25" spans="2:10">
      <c r="B40" s="335">
        <v>36</v>
      </c>
      <c r="C40" s="336" t="s">
        <v>480</v>
      </c>
      <c r="D40" s="337">
        <v>2022</v>
      </c>
      <c r="E40" s="335" t="s">
        <v>516</v>
      </c>
      <c r="F40" s="338">
        <v>1379.21842</v>
      </c>
      <c r="G40" s="339"/>
      <c r="H40" s="339"/>
      <c r="I40" s="340"/>
      <c r="J40" s="340"/>
    </row>
    <row r="41" s="3" customFormat="1" ht="26.25" spans="2:10">
      <c r="B41" s="335">
        <v>37</v>
      </c>
      <c r="C41" s="336" t="s">
        <v>480</v>
      </c>
      <c r="D41" s="337">
        <v>2022</v>
      </c>
      <c r="E41" s="335" t="s">
        <v>517</v>
      </c>
      <c r="F41" s="338">
        <v>302.53168</v>
      </c>
      <c r="G41" s="339"/>
      <c r="H41" s="339"/>
      <c r="I41" s="340"/>
      <c r="J41" s="340"/>
    </row>
    <row r="42" s="3" customFormat="1" ht="26.25" spans="2:10">
      <c r="B42" s="335">
        <v>38</v>
      </c>
      <c r="C42" s="336" t="s">
        <v>480</v>
      </c>
      <c r="D42" s="337">
        <v>2022</v>
      </c>
      <c r="E42" s="335" t="s">
        <v>518</v>
      </c>
      <c r="F42" s="338">
        <v>1232.54802</v>
      </c>
      <c r="G42" s="339"/>
      <c r="H42" s="339"/>
      <c r="I42" s="340"/>
      <c r="J42" s="340"/>
    </row>
    <row r="43" s="3" customFormat="1" ht="26.25" spans="2:10">
      <c r="B43" s="335">
        <v>39</v>
      </c>
      <c r="C43" s="336" t="s">
        <v>480</v>
      </c>
      <c r="D43" s="337">
        <v>2022</v>
      </c>
      <c r="E43" s="335" t="s">
        <v>519</v>
      </c>
      <c r="F43" s="338">
        <v>1031.55250444444</v>
      </c>
      <c r="G43" s="339"/>
      <c r="H43" s="339"/>
      <c r="I43" s="340"/>
      <c r="J43" s="340"/>
    </row>
    <row r="44" s="3" customFormat="1" ht="26.25" spans="2:10">
      <c r="B44" s="335">
        <v>40</v>
      </c>
      <c r="C44" s="336" t="s">
        <v>480</v>
      </c>
      <c r="D44" s="337">
        <v>2022</v>
      </c>
      <c r="E44" s="335" t="s">
        <v>520</v>
      </c>
      <c r="F44" s="338">
        <v>678.484791111111</v>
      </c>
      <c r="G44" s="339"/>
      <c r="H44" s="339"/>
      <c r="I44" s="340"/>
      <c r="J44" s="340"/>
    </row>
    <row r="45" s="3" customFormat="1" ht="26.25" spans="2:10">
      <c r="B45" s="335">
        <v>41</v>
      </c>
      <c r="C45" s="336" t="s">
        <v>480</v>
      </c>
      <c r="D45" s="337">
        <v>2022</v>
      </c>
      <c r="E45" s="335" t="s">
        <v>521</v>
      </c>
      <c r="F45" s="338">
        <v>1839.34544888889</v>
      </c>
      <c r="G45" s="339"/>
      <c r="H45" s="339"/>
      <c r="I45" s="340"/>
      <c r="J45" s="340"/>
    </row>
    <row r="46" s="3" customFormat="1" ht="26.25" spans="2:10">
      <c r="B46" s="335">
        <v>42</v>
      </c>
      <c r="C46" s="336" t="s">
        <v>480</v>
      </c>
      <c r="D46" s="337">
        <v>2022</v>
      </c>
      <c r="E46" s="335" t="s">
        <v>522</v>
      </c>
      <c r="F46" s="338">
        <v>494.927822222222</v>
      </c>
      <c r="G46" s="339"/>
      <c r="H46" s="339"/>
      <c r="I46" s="340"/>
      <c r="J46" s="340"/>
    </row>
    <row r="47" s="3" customFormat="1" ht="26.25" spans="2:10">
      <c r="B47" s="335">
        <v>43</v>
      </c>
      <c r="C47" s="336" t="s">
        <v>480</v>
      </c>
      <c r="D47" s="337">
        <v>2022</v>
      </c>
      <c r="E47" s="335" t="s">
        <v>523</v>
      </c>
      <c r="F47" s="338">
        <v>2291.25569444444</v>
      </c>
      <c r="G47" s="339"/>
      <c r="H47" s="339"/>
      <c r="I47" s="340"/>
      <c r="J47" s="340"/>
    </row>
    <row r="48" s="3" customFormat="1" ht="26.25" spans="2:10">
      <c r="B48" s="335">
        <v>44</v>
      </c>
      <c r="C48" s="336" t="s">
        <v>480</v>
      </c>
      <c r="D48" s="337">
        <v>2022</v>
      </c>
      <c r="E48" s="335" t="s">
        <v>524</v>
      </c>
      <c r="F48" s="338">
        <v>2280.34963888889</v>
      </c>
      <c r="G48" s="339"/>
      <c r="H48" s="339"/>
      <c r="I48" s="340"/>
      <c r="J48" s="340"/>
    </row>
    <row r="49" s="3" customFormat="1" ht="26.25" spans="2:10">
      <c r="B49" s="335">
        <v>45</v>
      </c>
      <c r="C49" s="336" t="s">
        <v>480</v>
      </c>
      <c r="D49" s="337">
        <v>2022</v>
      </c>
      <c r="E49" s="335" t="s">
        <v>525</v>
      </c>
      <c r="F49" s="338">
        <v>6310.7076</v>
      </c>
      <c r="G49" s="339"/>
      <c r="H49" s="339"/>
      <c r="I49" s="340"/>
      <c r="J49" s="340"/>
    </row>
    <row r="50" s="3" customFormat="1" ht="26.25" spans="2:10">
      <c r="B50" s="335">
        <v>46</v>
      </c>
      <c r="C50" s="336" t="s">
        <v>480</v>
      </c>
      <c r="D50" s="337">
        <v>2022</v>
      </c>
      <c r="E50" s="335" t="s">
        <v>526</v>
      </c>
      <c r="F50" s="338">
        <v>384.4103</v>
      </c>
      <c r="G50" s="339"/>
      <c r="H50" s="339"/>
      <c r="I50" s="340"/>
      <c r="J50" s="340"/>
    </row>
    <row r="51" s="3" customFormat="1" ht="26.25" spans="2:10">
      <c r="B51" s="335">
        <v>47</v>
      </c>
      <c r="C51" s="336" t="s">
        <v>480</v>
      </c>
      <c r="D51" s="337">
        <v>2022</v>
      </c>
      <c r="E51" s="335" t="s">
        <v>527</v>
      </c>
      <c r="F51" s="338">
        <v>264.254755555556</v>
      </c>
      <c r="G51" s="339"/>
      <c r="H51" s="339"/>
      <c r="I51" s="340"/>
      <c r="J51" s="340"/>
    </row>
    <row r="52" s="3" customFormat="1" ht="26.25" spans="2:10">
      <c r="B52" s="335">
        <v>48</v>
      </c>
      <c r="C52" s="336" t="s">
        <v>480</v>
      </c>
      <c r="D52" s="337">
        <v>2022</v>
      </c>
      <c r="E52" s="335" t="s">
        <v>528</v>
      </c>
      <c r="F52" s="338">
        <v>2561.78848666667</v>
      </c>
      <c r="G52" s="339"/>
      <c r="H52" s="339"/>
      <c r="I52" s="340"/>
      <c r="J52" s="340"/>
    </row>
    <row r="53" s="3" customFormat="1" ht="26.25" spans="2:10">
      <c r="B53" s="335">
        <v>49</v>
      </c>
      <c r="C53" s="336" t="s">
        <v>480</v>
      </c>
      <c r="D53" s="337">
        <v>2022</v>
      </c>
      <c r="E53" s="335" t="s">
        <v>529</v>
      </c>
      <c r="F53" s="338">
        <v>650.887686666667</v>
      </c>
      <c r="G53" s="339"/>
      <c r="H53" s="339"/>
      <c r="I53" s="340"/>
      <c r="J53" s="340"/>
    </row>
    <row r="54" s="3" customFormat="1" ht="26.25" spans="2:10">
      <c r="B54" s="335">
        <v>50</v>
      </c>
      <c r="C54" s="336" t="s">
        <v>480</v>
      </c>
      <c r="D54" s="337">
        <v>2022</v>
      </c>
      <c r="E54" s="335" t="s">
        <v>530</v>
      </c>
      <c r="F54" s="338">
        <v>2538.15583333333</v>
      </c>
      <c r="G54" s="339"/>
      <c r="H54" s="339"/>
      <c r="I54" s="340"/>
      <c r="J54" s="340"/>
    </row>
    <row r="55" s="3" customFormat="1" ht="26.25" spans="2:10">
      <c r="B55" s="335">
        <v>51</v>
      </c>
      <c r="C55" s="336" t="s">
        <v>480</v>
      </c>
      <c r="D55" s="337">
        <v>2022</v>
      </c>
      <c r="E55" s="335" t="s">
        <v>531</v>
      </c>
      <c r="F55" s="338">
        <v>1244.2132</v>
      </c>
      <c r="G55" s="339"/>
      <c r="H55" s="339"/>
      <c r="I55" s="340"/>
      <c r="J55" s="340"/>
    </row>
    <row r="56" s="3" customFormat="1" ht="26.25" spans="2:10">
      <c r="B56" s="335">
        <v>52</v>
      </c>
      <c r="C56" s="336" t="s">
        <v>480</v>
      </c>
      <c r="D56" s="337">
        <v>2022</v>
      </c>
      <c r="E56" s="335" t="s">
        <v>532</v>
      </c>
      <c r="F56" s="338">
        <v>1194.06750777778</v>
      </c>
      <c r="G56" s="339"/>
      <c r="H56" s="339"/>
      <c r="I56" s="340"/>
      <c r="J56" s="340"/>
    </row>
    <row r="57" s="3" customFormat="1" ht="26.25" spans="2:10">
      <c r="B57" s="335">
        <v>53</v>
      </c>
      <c r="C57" s="336" t="s">
        <v>480</v>
      </c>
      <c r="D57" s="337">
        <v>2022</v>
      </c>
      <c r="E57" s="335" t="s">
        <v>533</v>
      </c>
      <c r="F57" s="338">
        <v>755.2937</v>
      </c>
      <c r="G57" s="339"/>
      <c r="H57" s="339"/>
      <c r="I57" s="340"/>
      <c r="J57" s="340"/>
    </row>
    <row r="58" s="3" customFormat="1" ht="26.25" spans="2:10">
      <c r="B58" s="335">
        <v>54</v>
      </c>
      <c r="C58" s="336" t="s">
        <v>480</v>
      </c>
      <c r="D58" s="337">
        <v>2022</v>
      </c>
      <c r="E58" s="335" t="s">
        <v>534</v>
      </c>
      <c r="F58" s="338">
        <v>1297.62198888889</v>
      </c>
      <c r="G58" s="339"/>
      <c r="H58" s="339"/>
      <c r="I58" s="340"/>
      <c r="J58" s="340"/>
    </row>
    <row r="59" s="3" customFormat="1" ht="26.25" spans="2:10">
      <c r="B59" s="335">
        <v>55</v>
      </c>
      <c r="C59" s="336" t="s">
        <v>480</v>
      </c>
      <c r="D59" s="337">
        <v>2022</v>
      </c>
      <c r="E59" s="335" t="s">
        <v>535</v>
      </c>
      <c r="F59" s="338">
        <v>3610.76742666667</v>
      </c>
      <c r="G59" s="339"/>
      <c r="H59" s="339"/>
      <c r="I59" s="340"/>
      <c r="J59" s="340"/>
    </row>
    <row r="60" s="3" customFormat="1" ht="26.25" spans="2:10">
      <c r="B60" s="335">
        <v>56</v>
      </c>
      <c r="C60" s="336" t="s">
        <v>480</v>
      </c>
      <c r="D60" s="337">
        <v>2022</v>
      </c>
      <c r="E60" s="335" t="s">
        <v>536</v>
      </c>
      <c r="F60" s="338">
        <v>1178.44114666667</v>
      </c>
      <c r="G60" s="339"/>
      <c r="H60" s="339"/>
      <c r="I60" s="340"/>
      <c r="J60" s="340"/>
    </row>
    <row r="61" s="3" customFormat="1" ht="26.25" spans="2:10">
      <c r="B61" s="335">
        <v>57</v>
      </c>
      <c r="C61" s="336" t="s">
        <v>480</v>
      </c>
      <c r="D61" s="337">
        <v>2022</v>
      </c>
      <c r="E61" s="335" t="s">
        <v>537</v>
      </c>
      <c r="F61" s="338">
        <v>954.330364444445</v>
      </c>
      <c r="G61" s="339"/>
      <c r="H61" s="339"/>
      <c r="I61" s="340"/>
      <c r="J61" s="340"/>
    </row>
    <row r="62" s="3" customFormat="1" ht="26.25" spans="2:10">
      <c r="B62" s="335">
        <v>58</v>
      </c>
      <c r="C62" s="336" t="s">
        <v>480</v>
      </c>
      <c r="D62" s="337">
        <v>2022</v>
      </c>
      <c r="E62" s="335" t="s">
        <v>538</v>
      </c>
      <c r="F62" s="338">
        <v>2147.6706</v>
      </c>
      <c r="G62" s="339"/>
      <c r="H62" s="339"/>
      <c r="I62" s="340"/>
      <c r="J62" s="340"/>
    </row>
    <row r="63" s="3" customFormat="1" ht="26.25" spans="2:10">
      <c r="B63" s="335">
        <v>59</v>
      </c>
      <c r="C63" s="336" t="s">
        <v>480</v>
      </c>
      <c r="D63" s="337">
        <v>2022</v>
      </c>
      <c r="E63" s="335" t="s">
        <v>539</v>
      </c>
      <c r="F63" s="338">
        <v>793.889146666667</v>
      </c>
      <c r="G63" s="339"/>
      <c r="H63" s="339"/>
      <c r="I63" s="340"/>
      <c r="J63" s="340"/>
    </row>
    <row r="64" s="3" customFormat="1" ht="26.25" spans="2:10">
      <c r="B64" s="335">
        <v>60</v>
      </c>
      <c r="C64" s="336" t="s">
        <v>480</v>
      </c>
      <c r="D64" s="337">
        <v>2022</v>
      </c>
      <c r="E64" s="335" t="s">
        <v>540</v>
      </c>
      <c r="F64" s="338">
        <v>2768.26270555556</v>
      </c>
      <c r="G64" s="339"/>
      <c r="H64" s="339"/>
      <c r="I64" s="340"/>
      <c r="J64" s="340"/>
    </row>
    <row r="65" s="3" customFormat="1" ht="26.25" spans="2:10">
      <c r="B65" s="335">
        <v>61</v>
      </c>
      <c r="C65" s="336" t="s">
        <v>480</v>
      </c>
      <c r="D65" s="337">
        <v>2022</v>
      </c>
      <c r="E65" s="335" t="s">
        <v>541</v>
      </c>
      <c r="F65" s="338">
        <v>2012.97869444444</v>
      </c>
      <c r="G65" s="339"/>
      <c r="H65" s="339"/>
      <c r="I65" s="340"/>
      <c r="J65" s="340"/>
    </row>
    <row r="66" s="3" customFormat="1" ht="26.25" spans="2:10">
      <c r="B66" s="335">
        <v>62</v>
      </c>
      <c r="C66" s="336" t="s">
        <v>480</v>
      </c>
      <c r="D66" s="337">
        <v>2022</v>
      </c>
      <c r="E66" s="335" t="s">
        <v>542</v>
      </c>
      <c r="F66" s="338">
        <v>1147.64828333333</v>
      </c>
      <c r="G66" s="339"/>
      <c r="H66" s="339"/>
      <c r="I66" s="340"/>
      <c r="J66" s="340"/>
    </row>
    <row r="67" s="3" customFormat="1" ht="26.25" spans="2:10">
      <c r="B67" s="335">
        <v>63</v>
      </c>
      <c r="C67" s="336" t="s">
        <v>480</v>
      </c>
      <c r="D67" s="337">
        <v>2022</v>
      </c>
      <c r="E67" s="335" t="s">
        <v>543</v>
      </c>
      <c r="F67" s="338">
        <v>331.877144444444</v>
      </c>
      <c r="G67" s="339"/>
      <c r="H67" s="339"/>
      <c r="I67" s="340"/>
      <c r="J67" s="340"/>
    </row>
    <row r="68" s="3" customFormat="1" ht="26.25" spans="2:10">
      <c r="B68" s="335">
        <v>64</v>
      </c>
      <c r="C68" s="336" t="s">
        <v>480</v>
      </c>
      <c r="D68" s="337">
        <v>2022</v>
      </c>
      <c r="E68" s="335" t="s">
        <v>544</v>
      </c>
      <c r="F68" s="338">
        <v>692.446722222222</v>
      </c>
      <c r="G68" s="339"/>
      <c r="H68" s="339"/>
      <c r="I68" s="340"/>
      <c r="J68" s="340"/>
    </row>
    <row r="69" s="3" customFormat="1" ht="26.25" spans="2:10">
      <c r="B69" s="335">
        <v>65</v>
      </c>
      <c r="C69" s="336" t="s">
        <v>480</v>
      </c>
      <c r="D69" s="337">
        <v>2022</v>
      </c>
      <c r="E69" s="335" t="s">
        <v>545</v>
      </c>
      <c r="F69" s="338">
        <v>1386.30075555556</v>
      </c>
      <c r="G69" s="339"/>
      <c r="H69" s="339"/>
      <c r="I69" s="340"/>
      <c r="J69" s="340"/>
    </row>
    <row r="70" s="3" customFormat="1" ht="26.25" spans="2:10">
      <c r="B70" s="335">
        <v>66</v>
      </c>
      <c r="C70" s="336" t="s">
        <v>480</v>
      </c>
      <c r="D70" s="337">
        <v>2022</v>
      </c>
      <c r="E70" s="335" t="s">
        <v>546</v>
      </c>
      <c r="F70" s="338">
        <v>3238.25859444444</v>
      </c>
      <c r="G70" s="339"/>
      <c r="H70" s="339"/>
      <c r="I70" s="340"/>
      <c r="J70" s="340"/>
    </row>
    <row r="71" s="3" customFormat="1" ht="26.25" spans="2:10">
      <c r="B71" s="335">
        <v>67</v>
      </c>
      <c r="C71" s="336" t="s">
        <v>480</v>
      </c>
      <c r="D71" s="337">
        <v>2022</v>
      </c>
      <c r="E71" s="335" t="s">
        <v>547</v>
      </c>
      <c r="F71" s="338">
        <v>570.112146666667</v>
      </c>
      <c r="G71" s="339"/>
      <c r="H71" s="339"/>
      <c r="I71" s="340"/>
      <c r="J71" s="340"/>
    </row>
    <row r="72" s="3" customFormat="1" ht="26.25" spans="2:10">
      <c r="B72" s="335">
        <v>68</v>
      </c>
      <c r="C72" s="336" t="s">
        <v>480</v>
      </c>
      <c r="D72" s="337">
        <v>2022</v>
      </c>
      <c r="E72" s="335" t="s">
        <v>548</v>
      </c>
      <c r="F72" s="338">
        <v>311.130205555556</v>
      </c>
      <c r="G72" s="339"/>
      <c r="H72" s="339"/>
      <c r="I72" s="340"/>
      <c r="J72" s="340"/>
    </row>
    <row r="73" s="3" customFormat="1" ht="26.25" spans="2:10">
      <c r="B73" s="335">
        <v>69</v>
      </c>
      <c r="C73" s="336" t="s">
        <v>480</v>
      </c>
      <c r="D73" s="337">
        <v>2022</v>
      </c>
      <c r="E73" s="335" t="s">
        <v>549</v>
      </c>
      <c r="F73" s="338">
        <v>730.91585</v>
      </c>
      <c r="G73" s="339"/>
      <c r="H73" s="339"/>
      <c r="I73" s="340"/>
      <c r="J73" s="340"/>
    </row>
    <row r="74" s="3" customFormat="1" ht="26.25" spans="2:10">
      <c r="B74" s="335">
        <v>70</v>
      </c>
      <c r="C74" s="336" t="s">
        <v>480</v>
      </c>
      <c r="D74" s="337">
        <v>2022</v>
      </c>
      <c r="E74" s="335" t="s">
        <v>550</v>
      </c>
      <c r="F74" s="338">
        <v>339.694866666667</v>
      </c>
      <c r="G74" s="339"/>
      <c r="H74" s="339"/>
      <c r="I74" s="340"/>
      <c r="J74" s="340"/>
    </row>
    <row r="75" s="3" customFormat="1" ht="26.25" spans="2:10">
      <c r="B75" s="335">
        <v>71</v>
      </c>
      <c r="C75" s="336" t="s">
        <v>480</v>
      </c>
      <c r="D75" s="337">
        <v>2022</v>
      </c>
      <c r="E75" s="335" t="s">
        <v>551</v>
      </c>
      <c r="F75" s="338">
        <v>507.520713333333</v>
      </c>
      <c r="G75" s="339"/>
      <c r="H75" s="339"/>
      <c r="I75" s="340"/>
      <c r="J75" s="340"/>
    </row>
    <row r="76" s="3" customFormat="1" ht="26.25" spans="2:10">
      <c r="B76" s="335">
        <v>72</v>
      </c>
      <c r="C76" s="336" t="s">
        <v>480</v>
      </c>
      <c r="D76" s="337">
        <v>2022</v>
      </c>
      <c r="E76" s="335" t="s">
        <v>552</v>
      </c>
      <c r="F76" s="338">
        <v>888.71733</v>
      </c>
      <c r="G76" s="339"/>
      <c r="H76" s="339"/>
      <c r="I76" s="340"/>
      <c r="J76" s="340"/>
    </row>
    <row r="77" s="3" customFormat="1" ht="26.25" spans="2:10">
      <c r="B77" s="335">
        <v>73</v>
      </c>
      <c r="C77" s="336" t="s">
        <v>480</v>
      </c>
      <c r="D77" s="337">
        <v>2022</v>
      </c>
      <c r="E77" s="335" t="s">
        <v>502</v>
      </c>
      <c r="F77" s="338">
        <v>1645.9327</v>
      </c>
      <c r="G77" s="339"/>
      <c r="H77" s="339"/>
      <c r="I77" s="340"/>
      <c r="J77" s="340"/>
    </row>
    <row r="78" s="3" customFormat="1" ht="26.25" spans="2:10">
      <c r="B78" s="335">
        <v>74</v>
      </c>
      <c r="C78" s="336" t="s">
        <v>480</v>
      </c>
      <c r="D78" s="337">
        <v>2022</v>
      </c>
      <c r="E78" s="335" t="s">
        <v>508</v>
      </c>
      <c r="F78" s="338">
        <v>1723.0829</v>
      </c>
      <c r="G78" s="339"/>
      <c r="H78" s="339"/>
      <c r="I78" s="340"/>
      <c r="J78" s="340"/>
    </row>
    <row r="79" s="3" customFormat="1" ht="26.25" spans="2:10">
      <c r="B79" s="335">
        <v>75</v>
      </c>
      <c r="C79" s="336" t="s">
        <v>480</v>
      </c>
      <c r="D79" s="337">
        <v>2022</v>
      </c>
      <c r="E79" s="335" t="s">
        <v>553</v>
      </c>
      <c r="F79" s="338">
        <v>306.98869</v>
      </c>
      <c r="G79" s="339"/>
      <c r="H79" s="339"/>
      <c r="I79" s="340"/>
      <c r="J79" s="340"/>
    </row>
    <row r="80" s="3" customFormat="1" ht="26.25" spans="2:10">
      <c r="B80" s="335">
        <v>76</v>
      </c>
      <c r="C80" s="336" t="s">
        <v>480</v>
      </c>
      <c r="D80" s="337">
        <v>2022</v>
      </c>
      <c r="E80" s="335" t="s">
        <v>503</v>
      </c>
      <c r="F80" s="338">
        <v>714.68139</v>
      </c>
      <c r="G80" s="339"/>
      <c r="H80" s="339"/>
      <c r="I80" s="340"/>
      <c r="J80" s="340"/>
    </row>
    <row r="81" s="3" customFormat="1" ht="26.25" spans="2:10">
      <c r="B81" s="335">
        <v>77</v>
      </c>
      <c r="C81" s="336" t="s">
        <v>480</v>
      </c>
      <c r="D81" s="337">
        <v>2022</v>
      </c>
      <c r="E81" s="335" t="s">
        <v>493</v>
      </c>
      <c r="F81" s="338">
        <v>747.7509</v>
      </c>
      <c r="G81" s="339"/>
      <c r="H81" s="339"/>
      <c r="I81" s="340"/>
      <c r="J81" s="340"/>
    </row>
    <row r="82" s="3" customFormat="1" ht="26.25" spans="2:10">
      <c r="B82" s="335">
        <v>78</v>
      </c>
      <c r="C82" s="336" t="s">
        <v>480</v>
      </c>
      <c r="D82" s="337">
        <v>2022</v>
      </c>
      <c r="E82" s="335" t="s">
        <v>554</v>
      </c>
      <c r="F82" s="338">
        <v>520.55566</v>
      </c>
      <c r="G82" s="339"/>
      <c r="H82" s="339"/>
      <c r="I82" s="340"/>
      <c r="J82" s="340"/>
    </row>
    <row r="83" s="3" customFormat="1" ht="26.25" spans="2:10">
      <c r="B83" s="335">
        <v>79</v>
      </c>
      <c r="C83" s="336" t="s">
        <v>480</v>
      </c>
      <c r="D83" s="337">
        <v>2022</v>
      </c>
      <c r="E83" s="335" t="s">
        <v>494</v>
      </c>
      <c r="F83" s="338">
        <v>620.934244444445</v>
      </c>
      <c r="G83" s="339"/>
      <c r="H83" s="339"/>
      <c r="I83" s="340"/>
      <c r="J83" s="340"/>
    </row>
    <row r="84" s="3" customFormat="1" ht="26.25" spans="2:10">
      <c r="B84" s="335">
        <v>80</v>
      </c>
      <c r="C84" s="336" t="s">
        <v>480</v>
      </c>
      <c r="D84" s="337">
        <v>2022</v>
      </c>
      <c r="E84" s="335" t="s">
        <v>555</v>
      </c>
      <c r="F84" s="338">
        <v>1117.04653333333</v>
      </c>
      <c r="G84" s="339"/>
      <c r="H84" s="339"/>
      <c r="I84" s="340"/>
      <c r="J84" s="340"/>
    </row>
    <row r="85" s="3" customFormat="1" ht="26.25" spans="2:10">
      <c r="B85" s="335">
        <v>81</v>
      </c>
      <c r="C85" s="336" t="s">
        <v>480</v>
      </c>
      <c r="D85" s="337">
        <v>2022</v>
      </c>
      <c r="E85" s="335" t="s">
        <v>556</v>
      </c>
      <c r="F85" s="338">
        <v>1334.65352777778</v>
      </c>
      <c r="G85" s="339"/>
      <c r="H85" s="339"/>
      <c r="I85" s="340"/>
      <c r="J85" s="340"/>
    </row>
    <row r="86" s="3" customFormat="1" ht="26.25" spans="2:10">
      <c r="B86" s="335">
        <v>82</v>
      </c>
      <c r="C86" s="336" t="s">
        <v>480</v>
      </c>
      <c r="D86" s="337">
        <v>2022</v>
      </c>
      <c r="E86" s="335" t="s">
        <v>557</v>
      </c>
      <c r="F86" s="338">
        <v>329.462188888889</v>
      </c>
      <c r="G86" s="339"/>
      <c r="H86" s="339"/>
      <c r="I86" s="340"/>
      <c r="J86" s="340"/>
    </row>
    <row r="87" s="3" customFormat="1" ht="26.25" spans="2:10">
      <c r="B87" s="335">
        <v>83</v>
      </c>
      <c r="C87" s="336" t="s">
        <v>480</v>
      </c>
      <c r="D87" s="337">
        <v>2022</v>
      </c>
      <c r="E87" s="335" t="s">
        <v>558</v>
      </c>
      <c r="F87" s="338">
        <v>411.500433333333</v>
      </c>
      <c r="G87" s="339"/>
      <c r="H87" s="339"/>
      <c r="I87" s="340"/>
      <c r="J87" s="340"/>
    </row>
    <row r="88" s="3" customFormat="1" ht="26.25" spans="2:10">
      <c r="B88" s="335">
        <v>84</v>
      </c>
      <c r="C88" s="336" t="s">
        <v>480</v>
      </c>
      <c r="D88" s="337">
        <v>2022</v>
      </c>
      <c r="E88" s="335" t="s">
        <v>559</v>
      </c>
      <c r="F88" s="338">
        <v>786.322366666667</v>
      </c>
      <c r="G88" s="339"/>
      <c r="H88" s="339"/>
      <c r="I88" s="340"/>
      <c r="J88" s="340"/>
    </row>
    <row r="89" s="3" customFormat="1" ht="26.25" spans="2:10">
      <c r="B89" s="335">
        <v>85</v>
      </c>
      <c r="C89" s="336" t="s">
        <v>480</v>
      </c>
      <c r="D89" s="337">
        <v>2022</v>
      </c>
      <c r="E89" s="335" t="s">
        <v>560</v>
      </c>
      <c r="F89" s="338">
        <v>429.3074</v>
      </c>
      <c r="G89" s="339"/>
      <c r="H89" s="339"/>
      <c r="I89" s="340"/>
      <c r="J89" s="340"/>
    </row>
    <row r="90" s="3" customFormat="1" ht="26.25" spans="2:10">
      <c r="B90" s="335">
        <v>86</v>
      </c>
      <c r="C90" s="336" t="s">
        <v>480</v>
      </c>
      <c r="D90" s="337">
        <v>2022</v>
      </c>
      <c r="E90" s="335" t="s">
        <v>561</v>
      </c>
      <c r="F90" s="338">
        <v>426.010755555556</v>
      </c>
      <c r="G90" s="339"/>
      <c r="H90" s="339"/>
      <c r="I90" s="340"/>
      <c r="J90" s="340"/>
    </row>
    <row r="91" s="3" customFormat="1" ht="26.25" spans="2:10">
      <c r="B91" s="335">
        <v>87</v>
      </c>
      <c r="C91" s="336" t="s">
        <v>480</v>
      </c>
      <c r="D91" s="337">
        <v>2022</v>
      </c>
      <c r="E91" s="335" t="s">
        <v>562</v>
      </c>
      <c r="F91" s="338">
        <v>424.447937777778</v>
      </c>
      <c r="G91" s="339"/>
      <c r="H91" s="339"/>
      <c r="I91" s="340"/>
      <c r="J91" s="340"/>
    </row>
    <row r="92" s="3" customFormat="1" ht="26.25" spans="2:10">
      <c r="B92" s="335">
        <v>88</v>
      </c>
      <c r="C92" s="336" t="s">
        <v>480</v>
      </c>
      <c r="D92" s="337">
        <v>2022</v>
      </c>
      <c r="E92" s="335" t="s">
        <v>563</v>
      </c>
      <c r="F92" s="338">
        <v>1111.62959666667</v>
      </c>
      <c r="G92" s="339"/>
      <c r="H92" s="339"/>
      <c r="I92" s="340"/>
      <c r="J92" s="340"/>
    </row>
    <row r="93" s="3" customFormat="1" ht="26.25" spans="2:10">
      <c r="B93" s="335">
        <v>89</v>
      </c>
      <c r="C93" s="336" t="s">
        <v>480</v>
      </c>
      <c r="D93" s="337">
        <v>2022</v>
      </c>
      <c r="E93" s="335" t="s">
        <v>564</v>
      </c>
      <c r="F93" s="338">
        <v>853.9714</v>
      </c>
      <c r="G93" s="339"/>
      <c r="H93" s="339"/>
      <c r="I93" s="340"/>
      <c r="J93" s="340"/>
    </row>
    <row r="94" s="3" customFormat="1" ht="26.25" spans="2:10">
      <c r="B94" s="335">
        <v>90</v>
      </c>
      <c r="C94" s="336" t="s">
        <v>480</v>
      </c>
      <c r="D94" s="337">
        <v>2022</v>
      </c>
      <c r="E94" s="335" t="s">
        <v>565</v>
      </c>
      <c r="F94" s="338">
        <v>1524.41732</v>
      </c>
      <c r="G94" s="339"/>
      <c r="H94" s="339"/>
      <c r="I94" s="340"/>
      <c r="J94" s="340"/>
    </row>
    <row r="95" s="3" customFormat="1" ht="26.25" spans="2:10">
      <c r="B95" s="335">
        <v>91</v>
      </c>
      <c r="C95" s="336" t="s">
        <v>480</v>
      </c>
      <c r="D95" s="337">
        <v>2022</v>
      </c>
      <c r="E95" s="335" t="s">
        <v>566</v>
      </c>
      <c r="F95" s="338">
        <v>302.622271111111</v>
      </c>
      <c r="G95" s="339"/>
      <c r="H95" s="339"/>
      <c r="I95" s="340"/>
      <c r="J95" s="340"/>
    </row>
    <row r="96" s="3" customFormat="1" ht="26.25" spans="2:10">
      <c r="B96" s="335">
        <v>92</v>
      </c>
      <c r="C96" s="336" t="s">
        <v>480</v>
      </c>
      <c r="D96" s="337">
        <v>2022</v>
      </c>
      <c r="E96" s="335" t="s">
        <v>567</v>
      </c>
      <c r="F96" s="338">
        <v>1592.62685555556</v>
      </c>
      <c r="G96" s="339"/>
      <c r="H96" s="339"/>
      <c r="I96" s="340"/>
      <c r="J96" s="340"/>
    </row>
    <row r="97" s="3" customFormat="1" ht="26.25" spans="2:10">
      <c r="B97" s="335">
        <v>93</v>
      </c>
      <c r="C97" s="336" t="s">
        <v>480</v>
      </c>
      <c r="D97" s="337">
        <v>2022</v>
      </c>
      <c r="E97" s="335" t="s">
        <v>568</v>
      </c>
      <c r="F97" s="341">
        <v>170</v>
      </c>
      <c r="G97" s="339"/>
      <c r="H97" s="339"/>
      <c r="I97" s="340"/>
      <c r="J97" s="340"/>
    </row>
    <row r="98" s="3" customFormat="1" ht="26.25" spans="2:10">
      <c r="B98" s="335">
        <v>94</v>
      </c>
      <c r="C98" s="336" t="s">
        <v>480</v>
      </c>
      <c r="D98" s="337">
        <v>2022</v>
      </c>
      <c r="E98" s="335" t="s">
        <v>569</v>
      </c>
      <c r="F98" s="341">
        <v>170</v>
      </c>
      <c r="G98" s="339"/>
      <c r="H98" s="339"/>
      <c r="I98" s="340"/>
      <c r="J98" s="340"/>
    </row>
    <row r="99" s="3" customFormat="1" ht="26.25" spans="2:10">
      <c r="B99" s="335">
        <v>95</v>
      </c>
      <c r="C99" s="336" t="s">
        <v>480</v>
      </c>
      <c r="D99" s="337">
        <v>2022</v>
      </c>
      <c r="E99" s="335" t="s">
        <v>570</v>
      </c>
      <c r="F99" s="341">
        <v>170</v>
      </c>
      <c r="G99" s="339"/>
      <c r="H99" s="339"/>
      <c r="I99" s="340"/>
      <c r="J99" s="340"/>
    </row>
    <row r="100" s="3" customFormat="1" ht="26.25" spans="2:10">
      <c r="B100" s="335">
        <v>96</v>
      </c>
      <c r="C100" s="336" t="s">
        <v>480</v>
      </c>
      <c r="D100" s="337">
        <v>2022</v>
      </c>
      <c r="E100" s="335" t="s">
        <v>571</v>
      </c>
      <c r="F100" s="341">
        <v>170</v>
      </c>
      <c r="G100" s="339"/>
      <c r="H100" s="339"/>
      <c r="I100" s="340"/>
      <c r="J100" s="340"/>
    </row>
    <row r="101" s="3" customFormat="1" ht="26.25" spans="2:10">
      <c r="B101" s="335">
        <v>97</v>
      </c>
      <c r="C101" s="336" t="s">
        <v>480</v>
      </c>
      <c r="D101" s="337">
        <v>2022</v>
      </c>
      <c r="E101" s="335" t="s">
        <v>572</v>
      </c>
      <c r="F101" s="341">
        <v>170</v>
      </c>
      <c r="G101" s="339"/>
      <c r="H101" s="339"/>
      <c r="I101" s="340"/>
      <c r="J101" s="340"/>
    </row>
    <row r="102" s="3" customFormat="1" ht="26.25" spans="2:10">
      <c r="B102" s="335">
        <v>98</v>
      </c>
      <c r="C102" s="336" t="s">
        <v>480</v>
      </c>
      <c r="D102" s="337">
        <v>2022</v>
      </c>
      <c r="E102" s="335" t="s">
        <v>573</v>
      </c>
      <c r="F102" s="341">
        <v>170</v>
      </c>
      <c r="G102" s="339"/>
      <c r="H102" s="339"/>
      <c r="I102" s="340"/>
      <c r="J102" s="340"/>
    </row>
    <row r="103" s="3" customFormat="1" ht="26.25" spans="2:10">
      <c r="B103" s="335">
        <v>99</v>
      </c>
      <c r="C103" s="336" t="s">
        <v>480</v>
      </c>
      <c r="D103" s="337">
        <v>2022</v>
      </c>
      <c r="E103" s="335" t="s">
        <v>574</v>
      </c>
      <c r="F103" s="341">
        <v>170</v>
      </c>
      <c r="G103" s="339"/>
      <c r="H103" s="339"/>
      <c r="I103" s="340"/>
      <c r="J103" s="340"/>
    </row>
    <row r="104" s="3" customFormat="1" ht="26.25" spans="2:10">
      <c r="B104" s="335">
        <v>100</v>
      </c>
      <c r="C104" s="336" t="s">
        <v>480</v>
      </c>
      <c r="D104" s="337">
        <v>2022</v>
      </c>
      <c r="E104" s="335" t="s">
        <v>575</v>
      </c>
      <c r="F104" s="341">
        <v>85</v>
      </c>
      <c r="G104" s="339"/>
      <c r="H104" s="339"/>
      <c r="I104" s="340"/>
      <c r="J104" s="340"/>
    </row>
    <row r="105" s="3" customFormat="1" ht="20.1" customHeight="1" spans="2:11">
      <c r="B105" s="52"/>
      <c r="C105" s="9" t="s">
        <v>61</v>
      </c>
      <c r="D105" s="9"/>
      <c r="E105" s="9"/>
      <c r="F105" s="10">
        <f>SUM(F5:F104)</f>
        <v>109777.544104444</v>
      </c>
      <c r="G105" s="122"/>
      <c r="H105" s="332"/>
      <c r="I105" s="9"/>
      <c r="J105" s="10"/>
      <c r="K105" s="52"/>
    </row>
    <row r="106" s="3" customFormat="1" ht="27" spans="2:10">
      <c r="B106" s="341" t="s">
        <v>55</v>
      </c>
      <c r="C106" s="342"/>
      <c r="D106" s="342"/>
      <c r="E106" s="342"/>
      <c r="F106" s="342"/>
      <c r="G106" s="342"/>
      <c r="H106" s="342"/>
      <c r="I106" s="342"/>
      <c r="J106" s="346"/>
    </row>
    <row r="107" s="3" customFormat="1" ht="27" spans="2:10">
      <c r="B107" s="335">
        <v>1</v>
      </c>
      <c r="C107" s="336" t="s">
        <v>480</v>
      </c>
      <c r="D107" s="337">
        <v>2022</v>
      </c>
      <c r="E107" s="335" t="s">
        <v>576</v>
      </c>
      <c r="F107" s="338">
        <v>712.169303333333</v>
      </c>
      <c r="G107" s="343"/>
      <c r="H107" s="344"/>
      <c r="I107" s="343"/>
      <c r="J107" s="347"/>
    </row>
    <row r="108" s="3" customFormat="1" ht="26.25" spans="2:10">
      <c r="B108" s="335">
        <v>2</v>
      </c>
      <c r="C108" s="336" t="s">
        <v>480</v>
      </c>
      <c r="D108" s="337">
        <v>2022</v>
      </c>
      <c r="E108" s="335" t="s">
        <v>577</v>
      </c>
      <c r="F108" s="338">
        <v>689.388666666667</v>
      </c>
      <c r="G108" s="339"/>
      <c r="H108" s="339"/>
      <c r="I108" s="340"/>
      <c r="J108" s="340"/>
    </row>
    <row r="109" s="3" customFormat="1" ht="20.1" customHeight="1" spans="2:11">
      <c r="B109" s="52"/>
      <c r="C109" s="9" t="s">
        <v>61</v>
      </c>
      <c r="D109" s="9"/>
      <c r="E109" s="9"/>
      <c r="F109" s="345">
        <f>SUM(F107:F108)</f>
        <v>1401.55797</v>
      </c>
      <c r="G109" s="122"/>
      <c r="H109" s="332"/>
      <c r="I109" s="9"/>
      <c r="J109" s="10"/>
      <c r="K109" s="52"/>
    </row>
    <row r="110" s="3" customFormat="1" ht="26.25" spans="2:10">
      <c r="B110" s="341" t="s">
        <v>389</v>
      </c>
      <c r="C110" s="342"/>
      <c r="D110" s="342"/>
      <c r="E110" s="342"/>
      <c r="F110" s="342"/>
      <c r="G110" s="342"/>
      <c r="H110" s="342"/>
      <c r="I110" s="342"/>
      <c r="J110" s="346"/>
    </row>
    <row r="111" s="3" customFormat="1" ht="26.25" spans="2:10">
      <c r="B111" s="335">
        <v>1</v>
      </c>
      <c r="C111" s="336" t="s">
        <v>480</v>
      </c>
      <c r="D111" s="337">
        <v>2022</v>
      </c>
      <c r="E111" s="335" t="s">
        <v>578</v>
      </c>
      <c r="F111" s="338">
        <v>30162.6108</v>
      </c>
      <c r="G111" s="339"/>
      <c r="H111" s="339"/>
      <c r="I111" s="340"/>
      <c r="J111" s="340"/>
    </row>
    <row r="112" s="3" customFormat="1" ht="26.25" spans="2:10">
      <c r="B112" s="335">
        <v>2</v>
      </c>
      <c r="C112" s="336" t="s">
        <v>480</v>
      </c>
      <c r="D112" s="337">
        <v>2022</v>
      </c>
      <c r="E112" s="335" t="s">
        <v>579</v>
      </c>
      <c r="F112" s="338">
        <v>86185.864</v>
      </c>
      <c r="G112" s="339"/>
      <c r="H112" s="339"/>
      <c r="I112" s="340"/>
      <c r="J112" s="340"/>
    </row>
    <row r="113" s="3" customFormat="1" ht="26.25" spans="2:10">
      <c r="B113" s="335">
        <v>3</v>
      </c>
      <c r="C113" s="336" t="s">
        <v>480</v>
      </c>
      <c r="D113" s="337">
        <v>2022</v>
      </c>
      <c r="E113" s="335" t="s">
        <v>580</v>
      </c>
      <c r="F113" s="338">
        <v>25067.99876</v>
      </c>
      <c r="G113" s="339"/>
      <c r="H113" s="339"/>
      <c r="I113" s="340"/>
      <c r="J113" s="340"/>
    </row>
    <row r="114" s="3" customFormat="1" ht="26.25" spans="2:10">
      <c r="B114" s="335">
        <v>4</v>
      </c>
      <c r="C114" s="336" t="s">
        <v>480</v>
      </c>
      <c r="D114" s="337">
        <v>2022</v>
      </c>
      <c r="E114" s="335" t="s">
        <v>581</v>
      </c>
      <c r="F114" s="338">
        <v>33594.3813333333</v>
      </c>
      <c r="G114" s="339"/>
      <c r="H114" s="339"/>
      <c r="I114" s="340"/>
      <c r="J114" s="340"/>
    </row>
    <row r="115" s="3" customFormat="1" ht="26.25" spans="2:10">
      <c r="B115" s="335">
        <v>5</v>
      </c>
      <c r="C115" s="336" t="s">
        <v>480</v>
      </c>
      <c r="D115" s="337">
        <v>2022</v>
      </c>
      <c r="E115" s="335" t="s">
        <v>582</v>
      </c>
      <c r="F115" s="338">
        <v>113321.4903</v>
      </c>
      <c r="G115" s="339"/>
      <c r="H115" s="339"/>
      <c r="I115" s="340"/>
      <c r="J115" s="340"/>
    </row>
    <row r="116" s="3" customFormat="1" ht="26.25" spans="2:10">
      <c r="B116" s="335">
        <v>6</v>
      </c>
      <c r="C116" s="336" t="s">
        <v>480</v>
      </c>
      <c r="D116" s="337">
        <v>2022</v>
      </c>
      <c r="E116" s="335" t="s">
        <v>583</v>
      </c>
      <c r="F116" s="338">
        <v>12724.4973477778</v>
      </c>
      <c r="G116" s="339"/>
      <c r="H116" s="339"/>
      <c r="I116" s="340"/>
      <c r="J116" s="340"/>
    </row>
    <row r="117" s="3" customFormat="1" ht="26.25" spans="2:10">
      <c r="B117" s="335">
        <v>7</v>
      </c>
      <c r="C117" s="336" t="s">
        <v>480</v>
      </c>
      <c r="D117" s="337">
        <v>2022</v>
      </c>
      <c r="E117" s="335" t="s">
        <v>584</v>
      </c>
      <c r="F117" s="338">
        <v>54616.40001</v>
      </c>
      <c r="G117" s="339"/>
      <c r="H117" s="339"/>
      <c r="I117" s="340"/>
      <c r="J117" s="340"/>
    </row>
    <row r="118" s="3" customFormat="1" ht="20.1" customHeight="1" spans="2:11">
      <c r="B118" s="52"/>
      <c r="C118" s="9" t="s">
        <v>61</v>
      </c>
      <c r="D118" s="9"/>
      <c r="E118" s="9"/>
      <c r="F118" s="345">
        <f>SUM(F111:F117)</f>
        <v>355673.242551111</v>
      </c>
      <c r="G118" s="122"/>
      <c r="H118" s="332"/>
      <c r="I118" s="9"/>
      <c r="J118" s="10"/>
      <c r="K118" s="52"/>
    </row>
    <row r="119" s="3" customFormat="1" ht="26.25" spans="2:10">
      <c r="B119" s="341" t="s">
        <v>585</v>
      </c>
      <c r="C119" s="342"/>
      <c r="D119" s="342"/>
      <c r="E119" s="342"/>
      <c r="F119" s="342"/>
      <c r="G119" s="342"/>
      <c r="H119" s="342"/>
      <c r="I119" s="342"/>
      <c r="J119" s="346"/>
    </row>
    <row r="120" s="3" customFormat="1" ht="26.25" spans="2:10">
      <c r="B120" s="335">
        <v>1</v>
      </c>
      <c r="C120" s="336" t="s">
        <v>480</v>
      </c>
      <c r="D120" s="337">
        <v>2022</v>
      </c>
      <c r="E120" s="335" t="s">
        <v>586</v>
      </c>
      <c r="F120" s="338">
        <v>2002.0357</v>
      </c>
      <c r="G120" s="339"/>
      <c r="H120" s="339"/>
      <c r="I120" s="340"/>
      <c r="J120" s="340"/>
    </row>
    <row r="121" s="3" customFormat="1" ht="26.25" spans="2:10">
      <c r="B121" s="335">
        <v>2</v>
      </c>
      <c r="C121" s="336" t="s">
        <v>480</v>
      </c>
      <c r="D121" s="337">
        <v>2022</v>
      </c>
      <c r="E121" s="335" t="s">
        <v>587</v>
      </c>
      <c r="F121" s="338">
        <v>806.56512</v>
      </c>
      <c r="G121" s="339"/>
      <c r="H121" s="339"/>
      <c r="I121" s="340"/>
      <c r="J121" s="340"/>
    </row>
    <row r="122" s="3" customFormat="1" ht="26.25" spans="2:10">
      <c r="B122" s="335">
        <v>3</v>
      </c>
      <c r="C122" s="336" t="s">
        <v>480</v>
      </c>
      <c r="D122" s="337">
        <v>2022</v>
      </c>
      <c r="E122" s="335" t="s">
        <v>588</v>
      </c>
      <c r="F122" s="338">
        <v>14808.2604</v>
      </c>
      <c r="G122" s="339"/>
      <c r="H122" s="339"/>
      <c r="I122" s="340"/>
      <c r="J122" s="340"/>
    </row>
    <row r="123" s="3" customFormat="1" ht="26.25" spans="2:10">
      <c r="B123" s="335">
        <v>4</v>
      </c>
      <c r="C123" s="336" t="s">
        <v>480</v>
      </c>
      <c r="D123" s="337">
        <v>2022</v>
      </c>
      <c r="E123" s="335" t="s">
        <v>589</v>
      </c>
      <c r="F123" s="338">
        <v>4651.34174</v>
      </c>
      <c r="G123" s="339"/>
      <c r="H123" s="339"/>
      <c r="I123" s="340"/>
      <c r="J123" s="340"/>
    </row>
    <row r="124" s="3" customFormat="1" ht="26.25" spans="2:10">
      <c r="B124" s="335">
        <v>5</v>
      </c>
      <c r="C124" s="336" t="s">
        <v>480</v>
      </c>
      <c r="D124" s="337">
        <v>2022</v>
      </c>
      <c r="E124" s="335" t="s">
        <v>590</v>
      </c>
      <c r="F124" s="338">
        <v>4822.0292</v>
      </c>
      <c r="G124" s="339"/>
      <c r="H124" s="339"/>
      <c r="I124" s="340"/>
      <c r="J124" s="340"/>
    </row>
    <row r="125" s="3" customFormat="1" ht="26.25" spans="2:10">
      <c r="B125" s="335">
        <v>6</v>
      </c>
      <c r="C125" s="336" t="s">
        <v>480</v>
      </c>
      <c r="D125" s="337">
        <v>2022</v>
      </c>
      <c r="E125" s="335" t="s">
        <v>591</v>
      </c>
      <c r="F125" s="338">
        <v>3364.0561</v>
      </c>
      <c r="G125" s="339"/>
      <c r="H125" s="339"/>
      <c r="I125" s="340"/>
      <c r="J125" s="340"/>
    </row>
    <row r="126" s="3" customFormat="1" ht="26.25" spans="2:10">
      <c r="B126" s="335">
        <v>7</v>
      </c>
      <c r="C126" s="336" t="s">
        <v>480</v>
      </c>
      <c r="D126" s="337">
        <v>2022</v>
      </c>
      <c r="E126" s="335" t="s">
        <v>592</v>
      </c>
      <c r="F126" s="338">
        <v>14939.7362</v>
      </c>
      <c r="G126" s="339"/>
      <c r="H126" s="339"/>
      <c r="I126" s="340"/>
      <c r="J126" s="340"/>
    </row>
    <row r="127" s="3" customFormat="1" ht="26.25" spans="2:10">
      <c r="B127" s="335">
        <v>8</v>
      </c>
      <c r="C127" s="336" t="s">
        <v>480</v>
      </c>
      <c r="D127" s="337">
        <v>2022</v>
      </c>
      <c r="E127" s="335" t="s">
        <v>593</v>
      </c>
      <c r="F127" s="338">
        <v>5365.09772</v>
      </c>
      <c r="G127" s="339"/>
      <c r="H127" s="339"/>
      <c r="I127" s="340"/>
      <c r="J127" s="340"/>
    </row>
    <row r="128" s="3" customFormat="1" ht="26.25" spans="2:10">
      <c r="B128" s="335">
        <v>9</v>
      </c>
      <c r="C128" s="336" t="s">
        <v>480</v>
      </c>
      <c r="D128" s="337">
        <v>2022</v>
      </c>
      <c r="E128" s="335" t="s">
        <v>594</v>
      </c>
      <c r="F128" s="338">
        <v>5907.74768</v>
      </c>
      <c r="G128" s="339"/>
      <c r="H128" s="339"/>
      <c r="I128" s="340"/>
      <c r="J128" s="340"/>
    </row>
    <row r="129" s="3" customFormat="1" ht="26.25" spans="2:10">
      <c r="B129" s="335">
        <v>10</v>
      </c>
      <c r="C129" s="336" t="s">
        <v>480</v>
      </c>
      <c r="D129" s="337">
        <v>2022</v>
      </c>
      <c r="E129" s="335" t="s">
        <v>595</v>
      </c>
      <c r="F129" s="338">
        <v>1105.46056</v>
      </c>
      <c r="G129" s="339"/>
      <c r="H129" s="339"/>
      <c r="I129" s="340"/>
      <c r="J129" s="340"/>
    </row>
    <row r="130" s="3" customFormat="1" ht="26.25" spans="2:10">
      <c r="B130" s="335">
        <v>11</v>
      </c>
      <c r="C130" s="336" t="s">
        <v>480</v>
      </c>
      <c r="D130" s="337">
        <v>2022</v>
      </c>
      <c r="E130" s="335" t="s">
        <v>596</v>
      </c>
      <c r="F130" s="338">
        <v>4862.04528</v>
      </c>
      <c r="G130" s="339"/>
      <c r="H130" s="339"/>
      <c r="I130" s="340"/>
      <c r="J130" s="340"/>
    </row>
    <row r="131" s="3" customFormat="1" ht="26.25" spans="2:10">
      <c r="B131" s="335">
        <v>12</v>
      </c>
      <c r="C131" s="336" t="s">
        <v>480</v>
      </c>
      <c r="D131" s="337">
        <v>2022</v>
      </c>
      <c r="E131" s="335" t="s">
        <v>597</v>
      </c>
      <c r="F131" s="338">
        <v>3622.0046</v>
      </c>
      <c r="G131" s="339"/>
      <c r="H131" s="339"/>
      <c r="I131" s="340"/>
      <c r="J131" s="340"/>
    </row>
    <row r="132" s="3" customFormat="1" ht="26.25" spans="2:10">
      <c r="B132" s="335">
        <v>13</v>
      </c>
      <c r="C132" s="336" t="s">
        <v>480</v>
      </c>
      <c r="D132" s="337">
        <v>2022</v>
      </c>
      <c r="E132" s="335" t="s">
        <v>598</v>
      </c>
      <c r="F132" s="338">
        <v>1141.76192</v>
      </c>
      <c r="G132" s="339"/>
      <c r="H132" s="339"/>
      <c r="I132" s="340"/>
      <c r="J132" s="340"/>
    </row>
    <row r="133" s="3" customFormat="1" ht="26.25" spans="2:10">
      <c r="B133" s="335">
        <v>14</v>
      </c>
      <c r="C133" s="336" t="s">
        <v>480</v>
      </c>
      <c r="D133" s="337">
        <v>2022</v>
      </c>
      <c r="E133" s="335" t="s">
        <v>599</v>
      </c>
      <c r="F133" s="338">
        <v>6435.72624</v>
      </c>
      <c r="G133" s="339"/>
      <c r="H133" s="339"/>
      <c r="I133" s="340"/>
      <c r="J133" s="340"/>
    </row>
    <row r="134" s="3" customFormat="1" ht="26.25" spans="2:10">
      <c r="B134" s="335">
        <v>15</v>
      </c>
      <c r="C134" s="336" t="s">
        <v>480</v>
      </c>
      <c r="D134" s="337">
        <v>2022</v>
      </c>
      <c r="E134" s="335" t="s">
        <v>600</v>
      </c>
      <c r="F134" s="338">
        <v>15515.57448</v>
      </c>
      <c r="G134" s="339"/>
      <c r="H134" s="339"/>
      <c r="I134" s="340"/>
      <c r="J134" s="340"/>
    </row>
    <row r="135" s="3" customFormat="1" ht="26.25" spans="2:10">
      <c r="B135" s="335">
        <v>16</v>
      </c>
      <c r="C135" s="336" t="s">
        <v>480</v>
      </c>
      <c r="D135" s="337">
        <v>2022</v>
      </c>
      <c r="E135" s="335" t="s">
        <v>601</v>
      </c>
      <c r="F135" s="338">
        <v>575.6072</v>
      </c>
      <c r="G135" s="339"/>
      <c r="H135" s="339"/>
      <c r="I135" s="340"/>
      <c r="J135" s="340"/>
    </row>
    <row r="136" s="3" customFormat="1" ht="26.25" spans="2:10">
      <c r="B136" s="335">
        <v>17</v>
      </c>
      <c r="C136" s="336" t="s">
        <v>480</v>
      </c>
      <c r="D136" s="337">
        <v>2022</v>
      </c>
      <c r="E136" s="335" t="s">
        <v>602</v>
      </c>
      <c r="F136" s="338">
        <v>9634.12196</v>
      </c>
      <c r="G136" s="339"/>
      <c r="H136" s="339"/>
      <c r="I136" s="340"/>
      <c r="J136" s="340"/>
    </row>
    <row r="137" s="3" customFormat="1" ht="20.1" customHeight="1" spans="2:11">
      <c r="B137" s="52"/>
      <c r="C137" s="9" t="s">
        <v>61</v>
      </c>
      <c r="D137" s="9"/>
      <c r="E137" s="9"/>
      <c r="F137" s="345">
        <f>SUM(F120:F136)</f>
        <v>99559.1721</v>
      </c>
      <c r="G137" s="122"/>
      <c r="H137" s="332"/>
      <c r="I137" s="9"/>
      <c r="J137" s="10"/>
      <c r="K137" s="52"/>
    </row>
    <row r="138" s="3" customFormat="1" ht="26.25" spans="2:10">
      <c r="B138" s="348" t="s">
        <v>391</v>
      </c>
      <c r="C138" s="349"/>
      <c r="D138" s="349"/>
      <c r="E138" s="349"/>
      <c r="F138" s="349"/>
      <c r="G138" s="349"/>
      <c r="H138" s="349"/>
      <c r="I138" s="349"/>
      <c r="J138" s="356"/>
    </row>
    <row r="139" s="3" customFormat="1" ht="26.25" spans="2:10">
      <c r="B139" s="335">
        <v>1</v>
      </c>
      <c r="C139" s="336" t="s">
        <v>480</v>
      </c>
      <c r="D139" s="337">
        <v>2022</v>
      </c>
      <c r="E139" s="335" t="s">
        <v>413</v>
      </c>
      <c r="F139" s="350">
        <v>300</v>
      </c>
      <c r="G139" s="339"/>
      <c r="H139" s="339"/>
      <c r="I139" s="340"/>
      <c r="J139" s="340"/>
    </row>
    <row r="140" s="3" customFormat="1" ht="26.25" spans="2:10">
      <c r="B140" s="335">
        <v>2</v>
      </c>
      <c r="C140" s="336" t="s">
        <v>480</v>
      </c>
      <c r="D140" s="337">
        <v>2022</v>
      </c>
      <c r="E140" s="335" t="s">
        <v>416</v>
      </c>
      <c r="F140" s="350">
        <v>327</v>
      </c>
      <c r="G140" s="339"/>
      <c r="H140" s="339"/>
      <c r="I140" s="340"/>
      <c r="J140" s="340"/>
    </row>
    <row r="141" s="3" customFormat="1" ht="26.25" spans="2:10">
      <c r="B141" s="335">
        <v>3</v>
      </c>
      <c r="C141" s="336" t="s">
        <v>480</v>
      </c>
      <c r="D141" s="337">
        <v>2022</v>
      </c>
      <c r="E141" s="335" t="s">
        <v>418</v>
      </c>
      <c r="F141" s="350">
        <v>327</v>
      </c>
      <c r="G141" s="339"/>
      <c r="H141" s="339"/>
      <c r="I141" s="340"/>
      <c r="J141" s="340"/>
    </row>
    <row r="142" s="3" customFormat="1" ht="26.25" spans="2:10">
      <c r="B142" s="335">
        <v>4</v>
      </c>
      <c r="C142" s="336" t="s">
        <v>480</v>
      </c>
      <c r="D142" s="337">
        <v>2022</v>
      </c>
      <c r="E142" s="335" t="s">
        <v>421</v>
      </c>
      <c r="F142" s="350">
        <v>327</v>
      </c>
      <c r="G142" s="339"/>
      <c r="H142" s="339"/>
      <c r="I142" s="340"/>
      <c r="J142" s="340"/>
    </row>
    <row r="143" s="3" customFormat="1" ht="26.25" spans="2:10">
      <c r="B143" s="335">
        <v>5</v>
      </c>
      <c r="C143" s="336" t="s">
        <v>480</v>
      </c>
      <c r="D143" s="337">
        <v>2022</v>
      </c>
      <c r="E143" s="335" t="s">
        <v>422</v>
      </c>
      <c r="F143" s="350">
        <v>981</v>
      </c>
      <c r="G143" s="339"/>
      <c r="H143" s="339"/>
      <c r="I143" s="340"/>
      <c r="J143" s="340"/>
    </row>
    <row r="144" s="3" customFormat="1" ht="20.1" customHeight="1" spans="2:11">
      <c r="B144" s="52"/>
      <c r="C144" s="9" t="s">
        <v>61</v>
      </c>
      <c r="D144" s="9"/>
      <c r="E144" s="9"/>
      <c r="F144" s="351">
        <f>SUM(F139:F143)</f>
        <v>2262</v>
      </c>
      <c r="G144" s="122"/>
      <c r="H144" s="332"/>
      <c r="I144" s="9"/>
      <c r="J144" s="10"/>
      <c r="K144" s="52"/>
    </row>
    <row r="145" s="3" customFormat="1" ht="20.1" customHeight="1" spans="2:11">
      <c r="B145" s="52">
        <f>B143+B136+B117+B108+B104</f>
        <v>131</v>
      </c>
      <c r="C145" s="9" t="s">
        <v>61</v>
      </c>
      <c r="D145" s="9"/>
      <c r="E145" s="9"/>
      <c r="F145" s="351">
        <f>F144+F137+F118+F109+F105</f>
        <v>568673.516725556</v>
      </c>
      <c r="G145" s="122"/>
      <c r="H145" s="332"/>
      <c r="I145" s="9"/>
      <c r="J145" s="10"/>
      <c r="K145" s="52"/>
    </row>
    <row r="146" s="3" customFormat="1" spans="2:10">
      <c r="B146" s="352"/>
      <c r="C146" s="352"/>
      <c r="D146" s="352"/>
      <c r="E146" s="352"/>
      <c r="F146" s="352"/>
      <c r="G146" s="353"/>
      <c r="H146" s="353"/>
      <c r="I146" s="352"/>
      <c r="J146" s="352"/>
    </row>
    <row r="147" s="3" customFormat="1" spans="2:10">
      <c r="B147" s="352"/>
      <c r="C147" s="352"/>
      <c r="D147" s="352"/>
      <c r="E147" s="352"/>
      <c r="F147" s="352"/>
      <c r="G147" s="353"/>
      <c r="H147" s="353"/>
      <c r="I147" s="352"/>
      <c r="J147" s="352"/>
    </row>
    <row r="148" s="3" customFormat="1" spans="2:10">
      <c r="B148" s="352"/>
      <c r="C148" s="352"/>
      <c r="D148" s="352"/>
      <c r="E148" s="352"/>
      <c r="F148" s="352"/>
      <c r="G148" s="353"/>
      <c r="H148" s="353"/>
      <c r="I148" s="352"/>
      <c r="J148" s="352"/>
    </row>
    <row r="149" s="3" customFormat="1" spans="2:10">
      <c r="B149" s="352"/>
      <c r="C149" s="352"/>
      <c r="D149" s="352"/>
      <c r="E149" s="352"/>
      <c r="F149" s="352"/>
      <c r="G149" s="353"/>
      <c r="H149" s="353"/>
      <c r="I149" s="352"/>
      <c r="J149" s="352"/>
    </row>
    <row r="150" s="3" customFormat="1" spans="2:10">
      <c r="B150" s="352"/>
      <c r="C150" s="352"/>
      <c r="D150" s="352"/>
      <c r="E150" s="352"/>
      <c r="F150" s="352"/>
      <c r="G150" s="353"/>
      <c r="H150" s="353"/>
      <c r="I150" s="352"/>
      <c r="J150" s="352"/>
    </row>
    <row r="151" s="3" customFormat="1" spans="2:10">
      <c r="B151" s="352"/>
      <c r="C151" s="352"/>
      <c r="D151" s="352">
        <v>131</v>
      </c>
      <c r="E151" s="352">
        <v>568673</v>
      </c>
      <c r="F151" s="352"/>
      <c r="G151" s="353"/>
      <c r="H151" s="353"/>
      <c r="I151" s="352"/>
      <c r="J151" s="352"/>
    </row>
    <row r="152" s="3" customFormat="1" spans="2:10">
      <c r="B152" s="352"/>
      <c r="C152" s="352"/>
      <c r="D152" s="352"/>
      <c r="E152" s="352"/>
      <c r="F152" s="352"/>
      <c r="G152" s="353"/>
      <c r="H152" s="353"/>
      <c r="I152" s="352"/>
      <c r="J152" s="352"/>
    </row>
    <row r="153" s="3" customFormat="1" spans="2:10">
      <c r="B153" s="352"/>
      <c r="C153" s="352"/>
      <c r="D153" s="352"/>
      <c r="E153" s="352"/>
      <c r="F153" s="352"/>
      <c r="G153" s="353"/>
      <c r="H153" s="353"/>
      <c r="I153" s="352"/>
      <c r="J153" s="352"/>
    </row>
    <row r="154" s="3" customFormat="1" spans="2:10">
      <c r="B154" s="352"/>
      <c r="C154" s="352"/>
      <c r="D154" s="352"/>
      <c r="E154" s="352"/>
      <c r="F154" s="352"/>
      <c r="G154" s="353"/>
      <c r="H154" s="353"/>
      <c r="I154" s="352"/>
      <c r="J154" s="352"/>
    </row>
    <row r="155" spans="2:10">
      <c r="B155" s="352"/>
      <c r="C155" s="352"/>
      <c r="D155" s="352"/>
      <c r="E155" s="352"/>
      <c r="F155" s="352"/>
      <c r="G155" s="353"/>
      <c r="H155" s="353"/>
      <c r="I155" s="352"/>
      <c r="J155" s="352"/>
    </row>
    <row r="156" spans="2:10">
      <c r="B156" s="352"/>
      <c r="C156" s="352"/>
      <c r="D156" s="352"/>
      <c r="E156" s="352"/>
      <c r="F156" s="352"/>
      <c r="G156" s="353"/>
      <c r="H156" s="353"/>
      <c r="I156" s="352"/>
      <c r="J156" s="352"/>
    </row>
    <row r="157" ht="20.25" spans="2:11">
      <c r="B157" s="352"/>
      <c r="C157" s="352"/>
      <c r="G157" s="353"/>
      <c r="H157" s="354" t="s">
        <v>460</v>
      </c>
      <c r="I157" s="354"/>
      <c r="J157" s="354"/>
      <c r="K157" s="354"/>
    </row>
    <row r="158" ht="20.25" spans="2:11">
      <c r="B158" s="352"/>
      <c r="C158" s="352"/>
      <c r="G158" s="353"/>
      <c r="H158" s="354" t="s">
        <v>461</v>
      </c>
      <c r="I158" s="354"/>
      <c r="J158" s="354"/>
      <c r="K158" s="354"/>
    </row>
    <row r="159" spans="2:11">
      <c r="B159" s="352"/>
      <c r="C159" s="352"/>
      <c r="G159" s="353"/>
      <c r="H159" s="352"/>
      <c r="I159" s="352"/>
      <c r="J159" s="352"/>
      <c r="K159" s="352"/>
    </row>
    <row r="160" spans="2:10">
      <c r="B160" s="352"/>
      <c r="C160" s="352"/>
      <c r="D160" s="352"/>
      <c r="E160" s="352"/>
      <c r="F160" s="352"/>
      <c r="G160" s="353"/>
      <c r="H160" s="353"/>
      <c r="I160" s="352"/>
      <c r="J160" s="352"/>
    </row>
    <row r="161" spans="2:10">
      <c r="B161" s="352"/>
      <c r="C161" s="352"/>
      <c r="D161" s="352"/>
      <c r="E161" s="352"/>
      <c r="F161" s="352"/>
      <c r="G161" s="353"/>
      <c r="H161" s="353"/>
      <c r="I161" s="352"/>
      <c r="J161" s="352"/>
    </row>
    <row r="162" spans="2:10">
      <c r="B162" s="352"/>
      <c r="C162" s="352"/>
      <c r="D162" s="352"/>
      <c r="E162" s="352"/>
      <c r="F162" s="352"/>
      <c r="G162" s="353"/>
      <c r="H162" s="353"/>
      <c r="I162" s="352"/>
      <c r="J162" s="352"/>
    </row>
    <row r="163" spans="2:10">
      <c r="B163" s="352"/>
      <c r="C163" s="352"/>
      <c r="D163" s="352"/>
      <c r="E163" s="352"/>
      <c r="F163" s="352"/>
      <c r="G163" s="353"/>
      <c r="H163" s="353"/>
      <c r="I163" s="352"/>
      <c r="J163" s="352"/>
    </row>
    <row r="164" spans="2:10">
      <c r="B164" s="352"/>
      <c r="C164" s="352"/>
      <c r="D164" s="352"/>
      <c r="E164" s="352"/>
      <c r="F164" s="355"/>
      <c r="G164" s="353"/>
      <c r="H164" s="353"/>
      <c r="I164" s="352"/>
      <c r="J164" s="352"/>
    </row>
    <row r="165" spans="2:10">
      <c r="B165" s="352"/>
      <c r="C165" s="352"/>
      <c r="D165" s="352"/>
      <c r="E165" s="352"/>
      <c r="F165" s="352"/>
      <c r="G165" s="353"/>
      <c r="H165" s="353"/>
      <c r="I165" s="352"/>
      <c r="J165" s="352"/>
    </row>
    <row r="166" spans="2:10">
      <c r="B166" s="352"/>
      <c r="C166" s="352"/>
      <c r="D166" s="352"/>
      <c r="E166" s="352"/>
      <c r="F166" s="352"/>
      <c r="G166" s="353"/>
      <c r="H166" s="353"/>
      <c r="I166" s="352"/>
      <c r="J166" s="352"/>
    </row>
    <row r="167" spans="2:10">
      <c r="B167" s="352"/>
      <c r="C167" s="352"/>
      <c r="D167" s="352"/>
      <c r="E167" s="352"/>
      <c r="F167" s="352"/>
      <c r="G167" s="353"/>
      <c r="H167" s="353"/>
      <c r="I167" s="352"/>
      <c r="J167" s="352"/>
    </row>
    <row r="168" spans="2:10">
      <c r="B168" s="352"/>
      <c r="C168" s="352"/>
      <c r="D168" s="352"/>
      <c r="E168" s="352"/>
      <c r="F168" s="352"/>
      <c r="G168" s="353"/>
      <c r="H168" s="353"/>
      <c r="I168" s="352"/>
      <c r="J168" s="352"/>
    </row>
    <row r="169" spans="2:10">
      <c r="B169" s="352"/>
      <c r="C169" s="352"/>
      <c r="D169" s="352"/>
      <c r="E169" s="352"/>
      <c r="F169" s="352"/>
      <c r="G169" s="353"/>
      <c r="H169" s="353"/>
      <c r="I169" s="352"/>
      <c r="J169" s="352"/>
    </row>
    <row r="170" spans="2:10">
      <c r="B170" s="352"/>
      <c r="C170" s="352"/>
      <c r="D170" s="352"/>
      <c r="E170" s="352"/>
      <c r="F170" s="352"/>
      <c r="G170" s="353"/>
      <c r="H170" s="353"/>
      <c r="I170" s="352"/>
      <c r="J170" s="352"/>
    </row>
    <row r="171" spans="2:10">
      <c r="B171" s="352"/>
      <c r="C171" s="352"/>
      <c r="D171" s="352"/>
      <c r="E171" s="352"/>
      <c r="F171" s="352"/>
      <c r="G171" s="353"/>
      <c r="H171" s="353"/>
      <c r="I171" s="352"/>
      <c r="J171" s="352"/>
    </row>
    <row r="172" spans="2:10">
      <c r="B172" s="3"/>
      <c r="C172" s="3"/>
      <c r="D172" s="3"/>
      <c r="E172" s="3"/>
      <c r="F172" s="3"/>
      <c r="G172" s="4"/>
      <c r="H172" s="4"/>
      <c r="I172" s="3"/>
      <c r="J172" s="3"/>
    </row>
    <row r="179" spans="2:10">
      <c r="B179" s="3"/>
      <c r="C179" s="3"/>
      <c r="D179" s="3"/>
      <c r="E179" s="3"/>
      <c r="F179" s="3"/>
      <c r="G179" s="3"/>
      <c r="H179" s="3"/>
      <c r="I179" s="3"/>
      <c r="J179" s="3"/>
    </row>
    <row r="180" spans="2:10">
      <c r="B180" s="3"/>
      <c r="C180" s="3"/>
      <c r="D180" s="3"/>
      <c r="E180" s="3"/>
      <c r="F180" s="3"/>
      <c r="G180" s="3"/>
      <c r="H180" s="3"/>
      <c r="I180" s="3"/>
      <c r="J180" s="3"/>
    </row>
    <row r="181" spans="2:10">
      <c r="B181" s="3"/>
      <c r="C181" s="3"/>
      <c r="D181" s="3"/>
      <c r="E181" s="3"/>
      <c r="F181" s="3"/>
      <c r="G181" s="3"/>
      <c r="H181" s="3"/>
      <c r="I181" s="3"/>
      <c r="J181" s="3"/>
    </row>
    <row r="182" spans="2:10">
      <c r="B182" s="3"/>
      <c r="C182" s="3"/>
      <c r="D182" s="3"/>
      <c r="E182" s="3"/>
      <c r="F182" s="3"/>
      <c r="G182" s="3"/>
      <c r="H182" s="3"/>
      <c r="I182" s="3"/>
      <c r="J182" s="3"/>
    </row>
    <row r="183" spans="2:10">
      <c r="B183" s="3"/>
      <c r="C183" s="3"/>
      <c r="D183" s="3"/>
      <c r="E183" s="3"/>
      <c r="F183" s="3"/>
      <c r="G183" s="3"/>
      <c r="H183" s="3"/>
      <c r="I183" s="3"/>
      <c r="J183" s="3"/>
    </row>
    <row r="184" spans="2:10">
      <c r="B184" s="3"/>
      <c r="C184" s="3"/>
      <c r="D184" s="3"/>
      <c r="E184" s="3"/>
      <c r="F184" s="3"/>
      <c r="G184" s="3"/>
      <c r="H184" s="3"/>
      <c r="I184" s="3"/>
      <c r="J184" s="3"/>
    </row>
    <row r="185" spans="2:10">
      <c r="B185" s="3"/>
      <c r="C185" s="3"/>
      <c r="D185" s="3"/>
      <c r="E185" s="3"/>
      <c r="F185" s="3"/>
      <c r="G185" s="3"/>
      <c r="H185" s="3"/>
      <c r="I185" s="3"/>
      <c r="J185" s="3"/>
    </row>
    <row r="186" spans="2:10">
      <c r="B186" s="3"/>
      <c r="C186" s="3"/>
      <c r="D186" s="3"/>
      <c r="E186" s="3"/>
      <c r="F186" s="3"/>
      <c r="G186" s="3"/>
      <c r="H186" s="3"/>
      <c r="I186" s="3"/>
      <c r="J186" s="3"/>
    </row>
    <row r="187" spans="2:10">
      <c r="B187" s="3"/>
      <c r="C187" s="3"/>
      <c r="D187" s="3"/>
      <c r="E187" s="3"/>
      <c r="F187" s="3"/>
      <c r="G187" s="3"/>
      <c r="H187" s="3"/>
      <c r="I187" s="3"/>
      <c r="J187" s="3"/>
    </row>
    <row r="188" spans="2:10">
      <c r="B188" s="3"/>
      <c r="C188" s="3"/>
      <c r="D188" s="3"/>
      <c r="E188" s="3"/>
      <c r="F188" s="3"/>
      <c r="G188" s="3"/>
      <c r="H188" s="3"/>
      <c r="I188" s="3"/>
      <c r="J188" s="3"/>
    </row>
    <row r="189" spans="2:10">
      <c r="B189" s="3"/>
      <c r="C189" s="3"/>
      <c r="D189" s="3"/>
      <c r="E189" s="3"/>
      <c r="F189" s="3"/>
      <c r="G189" s="3"/>
      <c r="H189" s="3"/>
      <c r="I189" s="3"/>
      <c r="J189" s="3"/>
    </row>
    <row r="190" spans="2:10">
      <c r="B190" s="3"/>
      <c r="C190" s="3"/>
      <c r="D190" s="3"/>
      <c r="E190" s="3"/>
      <c r="F190" s="3"/>
      <c r="G190" s="3"/>
      <c r="H190" s="3"/>
      <c r="I190" s="3"/>
      <c r="J190" s="3"/>
    </row>
    <row r="191" spans="2:10">
      <c r="B191" s="3"/>
      <c r="C191" s="3"/>
      <c r="D191" s="3"/>
      <c r="E191" s="3"/>
      <c r="F191" s="3"/>
      <c r="G191" s="3"/>
      <c r="H191" s="3"/>
      <c r="I191" s="3"/>
      <c r="J191" s="3"/>
    </row>
    <row r="192" spans="2:10">
      <c r="B192" s="3"/>
      <c r="C192" s="3"/>
      <c r="D192" s="3"/>
      <c r="E192" s="3"/>
      <c r="F192" s="3"/>
      <c r="G192" s="3"/>
      <c r="H192" s="3"/>
      <c r="I192" s="3"/>
      <c r="J192" s="3"/>
    </row>
    <row r="193" spans="2:10">
      <c r="B193" s="3"/>
      <c r="C193" s="3"/>
      <c r="D193" s="3"/>
      <c r="E193" s="3"/>
      <c r="F193" s="3"/>
      <c r="G193" s="3"/>
      <c r="H193" s="3"/>
      <c r="I193" s="3"/>
      <c r="J193" s="3"/>
    </row>
    <row r="194" spans="2:10">
      <c r="B194" s="3"/>
      <c r="C194" s="3"/>
      <c r="D194" s="3"/>
      <c r="E194" s="3"/>
      <c r="F194" s="3"/>
      <c r="G194" s="3"/>
      <c r="H194" s="3"/>
      <c r="I194" s="3"/>
      <c r="J194" s="3"/>
    </row>
    <row r="195" spans="2:10">
      <c r="B195" s="3"/>
      <c r="C195" s="3"/>
      <c r="D195" s="3"/>
      <c r="E195" s="3"/>
      <c r="F195" s="3"/>
      <c r="G195" s="3"/>
      <c r="H195" s="3"/>
      <c r="I195" s="3"/>
      <c r="J195" s="3"/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>
      <c r="B197" s="3"/>
      <c r="C197" s="3"/>
      <c r="D197" s="3"/>
      <c r="E197" s="3"/>
      <c r="F197" s="3"/>
      <c r="G197" s="3"/>
      <c r="H197" s="3"/>
      <c r="I197" s="3"/>
      <c r="J197" s="3"/>
    </row>
    <row r="198" spans="2:10">
      <c r="B198" s="3"/>
      <c r="C198" s="3"/>
      <c r="D198" s="3"/>
      <c r="E198" s="3"/>
      <c r="F198" s="3"/>
      <c r="G198" s="3"/>
      <c r="H198" s="3"/>
      <c r="I198" s="3"/>
      <c r="J198" s="3"/>
    </row>
    <row r="199" spans="2:10">
      <c r="B199" s="3"/>
      <c r="C199" s="3"/>
      <c r="D199" s="3"/>
      <c r="E199" s="3"/>
      <c r="F199" s="3"/>
      <c r="G199" s="3"/>
      <c r="H199" s="3"/>
      <c r="I199" s="3"/>
      <c r="J199" s="3"/>
    </row>
    <row r="200" spans="2:10">
      <c r="B200" s="3"/>
      <c r="C200" s="3"/>
      <c r="D200" s="3"/>
      <c r="E200" s="3"/>
      <c r="F200" s="3"/>
      <c r="G200" s="3"/>
      <c r="H200" s="3"/>
      <c r="I200" s="3"/>
      <c r="J200" s="3"/>
    </row>
    <row r="201" spans="2:10">
      <c r="B201" s="3"/>
      <c r="C201" s="3"/>
      <c r="D201" s="3"/>
      <c r="E201" s="3"/>
      <c r="F201" s="3"/>
      <c r="G201" s="3"/>
      <c r="H201" s="3"/>
      <c r="I201" s="3"/>
      <c r="J201" s="3"/>
    </row>
    <row r="208" spans="2:10">
      <c r="B208" s="3"/>
      <c r="C208" s="3"/>
      <c r="D208" s="3"/>
      <c r="E208" s="3"/>
      <c r="F208" s="3"/>
      <c r="G208" s="3"/>
      <c r="H208" s="3"/>
      <c r="I208" s="3"/>
      <c r="J208" s="3"/>
    </row>
    <row r="209" spans="2:10">
      <c r="B209" s="3"/>
      <c r="C209" s="3"/>
      <c r="D209" s="3"/>
      <c r="E209" s="3"/>
      <c r="F209" s="3"/>
      <c r="G209" s="3"/>
      <c r="H209" s="3"/>
      <c r="I209" s="3"/>
      <c r="J209" s="3"/>
    </row>
    <row r="210" spans="2:10">
      <c r="B210" s="3"/>
      <c r="C210" s="3"/>
      <c r="D210" s="3"/>
      <c r="E210" s="3"/>
      <c r="F210" s="3"/>
      <c r="G210" s="3"/>
      <c r="H210" s="3"/>
      <c r="I210" s="3"/>
      <c r="J210" s="3"/>
    </row>
    <row r="211" spans="2:10">
      <c r="B211" s="3"/>
      <c r="C211" s="3"/>
      <c r="D211" s="3"/>
      <c r="E211" s="3"/>
      <c r="F211" s="3"/>
      <c r="G211" s="3"/>
      <c r="H211" s="3"/>
      <c r="I211" s="3"/>
      <c r="J211" s="3"/>
    </row>
    <row r="216" spans="2:10">
      <c r="B216" s="3"/>
      <c r="C216" s="3"/>
      <c r="D216" s="3"/>
      <c r="E216" s="3"/>
      <c r="F216" s="3"/>
      <c r="G216" s="3"/>
      <c r="H216" s="3"/>
      <c r="I216" s="3"/>
      <c r="J216" s="3"/>
    </row>
    <row r="220" spans="2:10">
      <c r="B220" s="3"/>
      <c r="C220" s="3"/>
      <c r="D220" s="3"/>
      <c r="E220" s="3"/>
      <c r="F220" s="3"/>
      <c r="G220" s="3"/>
      <c r="H220" s="3"/>
      <c r="I220" s="3"/>
      <c r="J220" s="3"/>
    </row>
    <row r="222" spans="2:10">
      <c r="B222" s="3"/>
      <c r="C222" s="3"/>
      <c r="D222" s="3"/>
      <c r="E222" s="3"/>
      <c r="F222" s="3"/>
      <c r="G222" s="3"/>
      <c r="H222" s="3"/>
      <c r="I222" s="3"/>
      <c r="J222" s="3"/>
    </row>
    <row r="223" spans="2:10">
      <c r="B223" s="3"/>
      <c r="C223" s="3"/>
      <c r="D223" s="3"/>
      <c r="E223" s="3"/>
      <c r="F223" s="3"/>
      <c r="G223" s="3"/>
      <c r="H223" s="3"/>
      <c r="I223" s="3"/>
      <c r="J223" s="3"/>
    </row>
    <row r="224" spans="2:10">
      <c r="B224" s="3"/>
      <c r="C224" s="3"/>
      <c r="D224" s="3"/>
      <c r="E224" s="3"/>
      <c r="F224" s="3"/>
      <c r="G224" s="3"/>
      <c r="H224" s="3"/>
      <c r="I224" s="3"/>
      <c r="J224" s="3"/>
    </row>
    <row r="225" spans="2:10">
      <c r="B225" s="3"/>
      <c r="C225" s="3"/>
      <c r="D225" s="3"/>
      <c r="E225" s="3"/>
      <c r="F225" s="3"/>
      <c r="G225" s="3"/>
      <c r="H225" s="3"/>
      <c r="I225" s="3"/>
      <c r="J225" s="3"/>
    </row>
    <row r="226" spans="2:10">
      <c r="B226" s="3"/>
      <c r="C226" s="3"/>
      <c r="D226" s="3"/>
      <c r="E226" s="3"/>
      <c r="F226" s="3"/>
      <c r="G226" s="3"/>
      <c r="H226" s="3"/>
      <c r="I226" s="3"/>
      <c r="J226" s="3"/>
    </row>
    <row r="227" spans="2:10">
      <c r="B227" s="3"/>
      <c r="C227" s="3"/>
      <c r="D227" s="3"/>
      <c r="E227" s="3"/>
      <c r="F227" s="3"/>
      <c r="G227" s="3"/>
      <c r="H227" s="3"/>
      <c r="I227" s="3"/>
      <c r="J227" s="3"/>
    </row>
    <row r="228" spans="2:10">
      <c r="B228" s="3"/>
      <c r="C228" s="3"/>
      <c r="D228" s="3"/>
      <c r="E228" s="3"/>
      <c r="F228" s="3"/>
      <c r="G228" s="3"/>
      <c r="H228" s="3"/>
      <c r="I228" s="3"/>
      <c r="J228" s="3"/>
    </row>
    <row r="229" spans="2:10">
      <c r="B229" s="3"/>
      <c r="C229" s="3"/>
      <c r="D229" s="3"/>
      <c r="E229" s="3"/>
      <c r="F229" s="3"/>
      <c r="G229" s="3"/>
      <c r="H229" s="3"/>
      <c r="I229" s="3"/>
      <c r="J229" s="3"/>
    </row>
    <row r="230" spans="2:10">
      <c r="B230" s="3"/>
      <c r="C230" s="3"/>
      <c r="D230" s="3"/>
      <c r="E230" s="3"/>
      <c r="F230" s="3"/>
      <c r="G230" s="3"/>
      <c r="H230" s="3"/>
      <c r="I230" s="3"/>
      <c r="J230" s="3"/>
    </row>
    <row r="231" spans="2:10">
      <c r="B231" s="3"/>
      <c r="C231" s="3"/>
      <c r="D231" s="3"/>
      <c r="E231" s="3"/>
      <c r="F231" s="3"/>
      <c r="G231" s="3"/>
      <c r="H231" s="3"/>
      <c r="I231" s="3"/>
      <c r="J231" s="3"/>
    </row>
    <row r="232" spans="2:10">
      <c r="B232" s="3"/>
      <c r="C232" s="3"/>
      <c r="D232" s="3"/>
      <c r="E232" s="3"/>
      <c r="F232" s="3"/>
      <c r="G232" s="3"/>
      <c r="H232" s="3"/>
      <c r="I232" s="3"/>
      <c r="J232" s="3"/>
    </row>
    <row r="233" spans="2:10">
      <c r="B233" s="3"/>
      <c r="C233" s="3"/>
      <c r="D233" s="3"/>
      <c r="E233" s="3"/>
      <c r="F233" s="3"/>
      <c r="G233" s="3"/>
      <c r="H233" s="3"/>
      <c r="I233" s="3"/>
      <c r="J233" s="3"/>
    </row>
    <row r="234" spans="2:10">
      <c r="B234" s="3"/>
      <c r="C234" s="3"/>
      <c r="D234" s="3"/>
      <c r="E234" s="3"/>
      <c r="F234" s="3"/>
      <c r="G234" s="3"/>
      <c r="H234" s="3"/>
      <c r="I234" s="3"/>
      <c r="J234" s="3"/>
    </row>
    <row r="235" spans="2:10">
      <c r="B235" s="3"/>
      <c r="C235" s="3"/>
      <c r="D235" s="3"/>
      <c r="E235" s="3"/>
      <c r="F235" s="3"/>
      <c r="G235" s="3"/>
      <c r="H235" s="3"/>
      <c r="I235" s="3"/>
      <c r="J235" s="3"/>
    </row>
    <row r="236" spans="2:10">
      <c r="B236" s="3"/>
      <c r="C236" s="3"/>
      <c r="D236" s="3"/>
      <c r="E236" s="3"/>
      <c r="F236" s="3"/>
      <c r="G236" s="3"/>
      <c r="H236" s="3"/>
      <c r="I236" s="3"/>
      <c r="J236" s="3"/>
    </row>
    <row r="237" spans="2:10">
      <c r="B237" s="3"/>
      <c r="C237" s="3"/>
      <c r="D237" s="3"/>
      <c r="E237" s="3"/>
      <c r="F237" s="3"/>
      <c r="G237" s="3"/>
      <c r="H237" s="3"/>
      <c r="I237" s="3"/>
      <c r="J237" s="3"/>
    </row>
    <row r="238" spans="2:10">
      <c r="B238" s="3"/>
      <c r="C238" s="3"/>
      <c r="D238" s="3"/>
      <c r="E238" s="3"/>
      <c r="F238" s="3"/>
      <c r="G238" s="3"/>
      <c r="H238" s="3"/>
      <c r="I238" s="3"/>
      <c r="J238" s="3"/>
    </row>
    <row r="239" spans="2:10">
      <c r="B239" s="3"/>
      <c r="C239" s="3"/>
      <c r="D239" s="3"/>
      <c r="E239" s="3"/>
      <c r="F239" s="3"/>
      <c r="G239" s="3"/>
      <c r="H239" s="3"/>
      <c r="I239" s="3"/>
      <c r="J239" s="3"/>
    </row>
    <row r="240" spans="2:10">
      <c r="B240" s="3"/>
      <c r="C240" s="3"/>
      <c r="D240" s="3"/>
      <c r="E240" s="3"/>
      <c r="F240" s="3"/>
      <c r="G240" s="3"/>
      <c r="H240" s="3"/>
      <c r="I240" s="3"/>
      <c r="J240" s="3"/>
    </row>
    <row r="241" spans="2:10">
      <c r="B241" s="3"/>
      <c r="C241" s="3"/>
      <c r="D241" s="3"/>
      <c r="E241" s="3"/>
      <c r="F241" s="3"/>
      <c r="G241" s="3"/>
      <c r="H241" s="3"/>
      <c r="I241" s="3"/>
      <c r="J241" s="3"/>
    </row>
    <row r="242" spans="2:10">
      <c r="B242" s="3"/>
      <c r="C242" s="3"/>
      <c r="D242" s="3"/>
      <c r="E242" s="3"/>
      <c r="F242" s="3"/>
      <c r="G242" s="3"/>
      <c r="H242" s="3"/>
      <c r="I242" s="3"/>
      <c r="J242" s="3"/>
    </row>
    <row r="243" spans="2:10">
      <c r="B243" s="3"/>
      <c r="C243" s="3"/>
      <c r="D243" s="3"/>
      <c r="E243" s="3"/>
      <c r="F243" s="3"/>
      <c r="G243" s="3"/>
      <c r="H243" s="3"/>
      <c r="I243" s="3"/>
      <c r="J243" s="3"/>
    </row>
    <row r="244" spans="2:10">
      <c r="B244" s="3"/>
      <c r="C244" s="3"/>
      <c r="D244" s="3"/>
      <c r="E244" s="3"/>
      <c r="F244" s="3"/>
      <c r="G244" s="3"/>
      <c r="H244" s="3"/>
      <c r="I244" s="3"/>
      <c r="J244" s="3"/>
    </row>
    <row r="245" spans="2:10">
      <c r="B245" s="3"/>
      <c r="C245" s="3"/>
      <c r="D245" s="3"/>
      <c r="E245" s="3"/>
      <c r="F245" s="3"/>
      <c r="G245" s="3"/>
      <c r="H245" s="3"/>
      <c r="I245" s="3"/>
      <c r="J245" s="3"/>
    </row>
    <row r="246" spans="2:10">
      <c r="B246" s="3"/>
      <c r="C246" s="3"/>
      <c r="D246" s="3"/>
      <c r="E246" s="3"/>
      <c r="F246" s="3"/>
      <c r="G246" s="3"/>
      <c r="H246" s="3"/>
      <c r="I246" s="3"/>
      <c r="J246" s="3"/>
    </row>
    <row r="247" spans="2:10">
      <c r="B247" s="3"/>
      <c r="C247" s="3"/>
      <c r="D247" s="3"/>
      <c r="E247" s="3"/>
      <c r="F247" s="3"/>
      <c r="G247" s="3"/>
      <c r="H247" s="3"/>
      <c r="I247" s="3"/>
      <c r="J247" s="3"/>
    </row>
    <row r="248" spans="2:10">
      <c r="B248" s="3"/>
      <c r="C248" s="3"/>
      <c r="D248" s="3"/>
      <c r="E248" s="3"/>
      <c r="F248" s="3"/>
      <c r="G248" s="3"/>
      <c r="H248" s="3"/>
      <c r="I248" s="3"/>
      <c r="J248" s="3"/>
    </row>
    <row r="249" spans="2:10">
      <c r="B249" s="3"/>
      <c r="C249" s="3"/>
      <c r="D249" s="3"/>
      <c r="E249" s="3"/>
      <c r="F249" s="3"/>
      <c r="G249" s="3"/>
      <c r="H249" s="3"/>
      <c r="I249" s="3"/>
      <c r="J249" s="3"/>
    </row>
    <row r="250" spans="2:10">
      <c r="B250" s="3"/>
      <c r="C250" s="3"/>
      <c r="D250" s="3"/>
      <c r="E250" s="3"/>
      <c r="F250" s="3"/>
      <c r="G250" s="3"/>
      <c r="H250" s="3"/>
      <c r="I250" s="3"/>
      <c r="J250" s="3"/>
    </row>
    <row r="251" spans="2:10">
      <c r="B251" s="3"/>
      <c r="C251" s="3"/>
      <c r="D251" s="3"/>
      <c r="E251" s="3"/>
      <c r="F251" s="3"/>
      <c r="G251" s="3"/>
      <c r="H251" s="3"/>
      <c r="I251" s="3"/>
      <c r="J251" s="3"/>
    </row>
    <row r="252" spans="2:10">
      <c r="B252" s="3"/>
      <c r="C252" s="3"/>
      <c r="D252" s="3"/>
      <c r="E252" s="3"/>
      <c r="F252" s="3"/>
      <c r="G252" s="3"/>
      <c r="H252" s="3"/>
      <c r="I252" s="3"/>
      <c r="J252" s="3"/>
    </row>
    <row r="253" spans="2:10">
      <c r="B253" s="3"/>
      <c r="C253" s="3"/>
      <c r="D253" s="3"/>
      <c r="E253" s="3"/>
      <c r="F253" s="3"/>
      <c r="G253" s="3"/>
      <c r="H253" s="3"/>
      <c r="I253" s="3"/>
      <c r="J253" s="3"/>
    </row>
    <row r="254" spans="2:10">
      <c r="B254" s="3"/>
      <c r="C254" s="3"/>
      <c r="D254" s="3"/>
      <c r="E254" s="3"/>
      <c r="F254" s="3"/>
      <c r="G254" s="3"/>
      <c r="H254" s="3"/>
      <c r="I254" s="3"/>
      <c r="J254" s="3"/>
    </row>
    <row r="255" spans="2:10">
      <c r="B255" s="3"/>
      <c r="C255" s="3"/>
      <c r="D255" s="3"/>
      <c r="E255" s="3"/>
      <c r="F255" s="3"/>
      <c r="G255" s="3"/>
      <c r="H255" s="3"/>
      <c r="I255" s="3"/>
      <c r="J255" s="3"/>
    </row>
    <row r="256" spans="2:10">
      <c r="B256" s="3"/>
      <c r="C256" s="3"/>
      <c r="D256" s="3"/>
      <c r="E256" s="3"/>
      <c r="F256" s="3"/>
      <c r="G256" s="3"/>
      <c r="H256" s="3"/>
      <c r="I256" s="3"/>
      <c r="J256" s="3"/>
    </row>
    <row r="257" spans="2:10">
      <c r="B257" s="3"/>
      <c r="C257" s="3"/>
      <c r="D257" s="3"/>
      <c r="E257" s="3"/>
      <c r="F257" s="3"/>
      <c r="G257" s="3"/>
      <c r="H257" s="3"/>
      <c r="I257" s="3"/>
      <c r="J257" s="3"/>
    </row>
    <row r="258" spans="2:10">
      <c r="B258" s="3"/>
      <c r="C258" s="3"/>
      <c r="D258" s="3"/>
      <c r="E258" s="3"/>
      <c r="F258" s="3"/>
      <c r="G258" s="3"/>
      <c r="H258" s="3"/>
      <c r="I258" s="3"/>
      <c r="J258" s="3"/>
    </row>
    <row r="259" spans="2:10">
      <c r="B259" s="3"/>
      <c r="C259" s="3"/>
      <c r="D259" s="3"/>
      <c r="E259" s="3"/>
      <c r="F259" s="3"/>
      <c r="G259" s="3"/>
      <c r="H259" s="3"/>
      <c r="I259" s="3"/>
      <c r="J259" s="3"/>
    </row>
    <row r="260" spans="2:10">
      <c r="B260" s="3"/>
      <c r="C260" s="3"/>
      <c r="D260" s="3"/>
      <c r="E260" s="3"/>
      <c r="F260" s="3"/>
      <c r="G260" s="3"/>
      <c r="H260" s="3"/>
      <c r="I260" s="3"/>
      <c r="J260" s="3"/>
    </row>
    <row r="261" spans="2:10">
      <c r="B261" s="3"/>
      <c r="C261" s="3"/>
      <c r="D261" s="3"/>
      <c r="E261" s="3"/>
      <c r="F261" s="3"/>
      <c r="G261" s="3"/>
      <c r="H261" s="3"/>
      <c r="I261" s="3"/>
      <c r="J261" s="3"/>
    </row>
    <row r="262" spans="2:10">
      <c r="B262" s="3"/>
      <c r="C262" s="3"/>
      <c r="D262" s="3"/>
      <c r="E262" s="3"/>
      <c r="F262" s="3"/>
      <c r="G262" s="3"/>
      <c r="H262" s="3"/>
      <c r="I262" s="3"/>
      <c r="J262" s="3"/>
    </row>
    <row r="263" spans="2:10">
      <c r="B263" s="3"/>
      <c r="C263" s="3"/>
      <c r="D263" s="3"/>
      <c r="E263" s="3"/>
      <c r="F263" s="3"/>
      <c r="G263" s="3"/>
      <c r="H263" s="3"/>
      <c r="I263" s="3"/>
      <c r="J263" s="3"/>
    </row>
    <row r="264" spans="2:10">
      <c r="B264" s="3"/>
      <c r="C264" s="3"/>
      <c r="D264" s="3"/>
      <c r="E264" s="3"/>
      <c r="F264" s="3"/>
      <c r="G264" s="3"/>
      <c r="H264" s="3"/>
      <c r="I264" s="3"/>
      <c r="J264" s="3"/>
    </row>
    <row r="265" spans="2:10">
      <c r="B265" s="3"/>
      <c r="C265" s="3"/>
      <c r="D265" s="3"/>
      <c r="E265" s="3"/>
      <c r="F265" s="3"/>
      <c r="G265" s="3"/>
      <c r="H265" s="3"/>
      <c r="I265" s="3"/>
      <c r="J265" s="3"/>
    </row>
    <row r="266" spans="2:10">
      <c r="B266" s="3"/>
      <c r="C266" s="3"/>
      <c r="D266" s="3"/>
      <c r="E266" s="3"/>
      <c r="F266" s="3"/>
      <c r="G266" s="3"/>
      <c r="H266" s="3"/>
      <c r="I266" s="3"/>
      <c r="J266" s="3"/>
    </row>
    <row r="267" spans="2:10">
      <c r="B267" s="3"/>
      <c r="C267" s="3"/>
      <c r="D267" s="3"/>
      <c r="E267" s="3"/>
      <c r="F267" s="3"/>
      <c r="G267" s="3"/>
      <c r="H267" s="3"/>
      <c r="I267" s="3"/>
      <c r="J267" s="3"/>
    </row>
    <row r="268" spans="2:10">
      <c r="B268" s="3"/>
      <c r="C268" s="3"/>
      <c r="D268" s="3"/>
      <c r="E268" s="3"/>
      <c r="F268" s="3"/>
      <c r="G268" s="3"/>
      <c r="H268" s="3"/>
      <c r="I268" s="3"/>
      <c r="J268" s="3"/>
    </row>
    <row r="269" spans="2:10">
      <c r="B269" s="3"/>
      <c r="C269" s="3"/>
      <c r="D269" s="3"/>
      <c r="E269" s="3"/>
      <c r="F269" s="3"/>
      <c r="G269" s="3"/>
      <c r="H269" s="3"/>
      <c r="I269" s="3"/>
      <c r="J269" s="3"/>
    </row>
    <row r="270" spans="2:10">
      <c r="B270" s="3"/>
      <c r="C270" s="3"/>
      <c r="D270" s="3"/>
      <c r="E270" s="3"/>
      <c r="F270" s="3"/>
      <c r="G270" s="3"/>
      <c r="H270" s="3"/>
      <c r="I270" s="3"/>
      <c r="J270" s="3"/>
    </row>
  </sheetData>
  <mergeCells count="15">
    <mergeCell ref="B1:J1"/>
    <mergeCell ref="B2:J2"/>
    <mergeCell ref="B4:J4"/>
    <mergeCell ref="C105:E105"/>
    <mergeCell ref="B106:J106"/>
    <mergeCell ref="C109:E109"/>
    <mergeCell ref="B110:J110"/>
    <mergeCell ref="C118:E118"/>
    <mergeCell ref="B119:J119"/>
    <mergeCell ref="C137:E137"/>
    <mergeCell ref="B138:J138"/>
    <mergeCell ref="C144:E144"/>
    <mergeCell ref="C145:E145"/>
    <mergeCell ref="H157:K157"/>
    <mergeCell ref="H158:K158"/>
  </mergeCells>
  <printOptions horizontalCentered="1"/>
  <pageMargins left="0.31496062992126" right="0.31496062992126" top="0.196850393700787" bottom="0.354330708661417" header="0.31496062992126" footer="0.31496062992126"/>
  <pageSetup paperSize="9" scale="61" fitToHeight="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90"/>
  <sheetViews>
    <sheetView tabSelected="1" topLeftCell="A17" workbookViewId="0">
      <selection activeCell="J33" sqref="J33"/>
    </sheetView>
  </sheetViews>
  <sheetFormatPr defaultColWidth="9.14285714285714" defaultRowHeight="18.75"/>
  <cols>
    <col min="1" max="1" width="4" style="3" customWidth="1"/>
    <col min="2" max="2" width="7.71428571428571" style="4" customWidth="1"/>
    <col min="3" max="3" width="15.2857142857143" style="4" customWidth="1"/>
    <col min="4" max="4" width="12" style="4" customWidth="1"/>
    <col min="5" max="5" width="20.5714285714286" style="4" customWidth="1"/>
    <col min="6" max="6" width="19.2857142857143" style="4" customWidth="1"/>
    <col min="7" max="7" width="13.5714285714286" style="5" customWidth="1"/>
    <col min="8" max="8" width="11.2857142857143" style="5" customWidth="1"/>
    <col min="9" max="9" width="15.8571428571429" style="4" customWidth="1"/>
    <col min="10" max="10" width="14.5714285714286" style="4" customWidth="1"/>
    <col min="11" max="11" width="12.8571428571429" style="3" customWidth="1"/>
    <col min="12" max="12" width="11.5714285714286" style="3" customWidth="1"/>
    <col min="13" max="13" width="13.4285714285714" style="3" customWidth="1"/>
    <col min="14" max="15" width="9.14285714285714" style="3"/>
    <col min="16" max="16" width="12.8571428571429" style="3" customWidth="1"/>
    <col min="17" max="16384" width="9.14285714285714" style="3"/>
  </cols>
  <sheetData>
    <row r="1" spans="2:10">
      <c r="B1" s="8" t="s">
        <v>478</v>
      </c>
      <c r="C1" s="8"/>
      <c r="D1" s="8"/>
      <c r="E1" s="8"/>
      <c r="F1" s="8"/>
      <c r="G1" s="8"/>
      <c r="H1" s="8"/>
      <c r="I1" s="8"/>
      <c r="J1" s="8"/>
    </row>
    <row r="2" ht="21" spans="2:10">
      <c r="B2" s="325" t="s">
        <v>603</v>
      </c>
      <c r="C2" s="325"/>
      <c r="D2" s="325"/>
      <c r="E2" s="325"/>
      <c r="F2" s="325"/>
      <c r="G2" s="325"/>
      <c r="H2" s="325"/>
      <c r="I2" s="325"/>
      <c r="J2" s="325"/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s="1" customFormat="1" spans="2:10">
      <c r="B4" s="11" t="s">
        <v>11</v>
      </c>
      <c r="C4" s="12"/>
      <c r="D4" s="12"/>
      <c r="E4" s="12"/>
      <c r="F4" s="12"/>
      <c r="G4" s="12"/>
      <c r="H4" s="326"/>
      <c r="I4" s="326"/>
      <c r="J4" s="329"/>
    </row>
    <row r="5" s="1" customFormat="1" spans="2:10">
      <c r="B5" s="52">
        <v>1</v>
      </c>
      <c r="C5" s="327"/>
      <c r="D5" s="15">
        <v>2022</v>
      </c>
      <c r="E5" s="52" t="s">
        <v>604</v>
      </c>
      <c r="F5" s="52" t="s">
        <v>15</v>
      </c>
      <c r="G5" s="34">
        <v>754.280968888889</v>
      </c>
      <c r="H5" s="91"/>
      <c r="I5" s="91"/>
      <c r="J5" s="100"/>
    </row>
    <row r="6" s="1" customFormat="1" spans="2:10">
      <c r="B6" s="52">
        <v>2</v>
      </c>
      <c r="C6" s="327"/>
      <c r="D6" s="14"/>
      <c r="E6" s="52" t="s">
        <v>605</v>
      </c>
      <c r="F6" s="52" t="s">
        <v>15</v>
      </c>
      <c r="G6" s="34">
        <v>764.429111111111</v>
      </c>
      <c r="H6" s="91"/>
      <c r="I6" s="91"/>
      <c r="J6" s="100"/>
    </row>
    <row r="7" s="1" customFormat="1" spans="2:10">
      <c r="B7" s="52">
        <v>3</v>
      </c>
      <c r="C7" s="327"/>
      <c r="D7" s="14"/>
      <c r="E7" s="52" t="s">
        <v>606</v>
      </c>
      <c r="F7" s="52" t="s">
        <v>15</v>
      </c>
      <c r="G7" s="34">
        <v>2082.83861111111</v>
      </c>
      <c r="H7" s="91"/>
      <c r="I7" s="91"/>
      <c r="J7" s="100"/>
    </row>
    <row r="8" s="1" customFormat="1" spans="2:10">
      <c r="B8" s="52">
        <v>4</v>
      </c>
      <c r="C8" s="327"/>
      <c r="D8" s="14"/>
      <c r="E8" s="52" t="s">
        <v>607</v>
      </c>
      <c r="F8" s="52" t="s">
        <v>15</v>
      </c>
      <c r="G8" s="34">
        <v>409.379293333333</v>
      </c>
      <c r="H8" s="91"/>
      <c r="I8" s="91"/>
      <c r="J8" s="100"/>
    </row>
    <row r="9" s="1" customFormat="1" spans="2:10">
      <c r="B9" s="52">
        <v>5</v>
      </c>
      <c r="C9" s="327"/>
      <c r="D9" s="14"/>
      <c r="E9" s="52" t="s">
        <v>608</v>
      </c>
      <c r="F9" s="52" t="s">
        <v>15</v>
      </c>
      <c r="G9" s="34">
        <v>4288.21696</v>
      </c>
      <c r="H9" s="91"/>
      <c r="I9" s="91"/>
      <c r="J9" s="100"/>
    </row>
    <row r="10" s="1" customFormat="1" spans="2:10">
      <c r="B10" s="52">
        <v>6</v>
      </c>
      <c r="C10" s="327"/>
      <c r="D10" s="14"/>
      <c r="E10" s="52" t="s">
        <v>609</v>
      </c>
      <c r="F10" s="52" t="s">
        <v>15</v>
      </c>
      <c r="G10" s="34">
        <v>1430.37066666667</v>
      </c>
      <c r="H10" s="91"/>
      <c r="I10" s="91"/>
      <c r="J10" s="100"/>
    </row>
    <row r="11" s="1" customFormat="1" spans="2:10">
      <c r="B11" s="52">
        <v>7</v>
      </c>
      <c r="C11" s="327"/>
      <c r="D11" s="14"/>
      <c r="E11" s="52" t="s">
        <v>610</v>
      </c>
      <c r="F11" s="52" t="s">
        <v>15</v>
      </c>
      <c r="G11" s="34">
        <v>861.608666666667</v>
      </c>
      <c r="H11" s="91"/>
      <c r="I11" s="91">
        <v>2555</v>
      </c>
      <c r="J11" s="100" t="s">
        <v>611</v>
      </c>
    </row>
    <row r="12" s="1" customFormat="1" spans="2:10">
      <c r="B12" s="52">
        <v>8</v>
      </c>
      <c r="C12" s="327"/>
      <c r="D12" s="14"/>
      <c r="E12" s="52" t="s">
        <v>612</v>
      </c>
      <c r="F12" s="52" t="s">
        <v>15</v>
      </c>
      <c r="G12" s="34">
        <v>1523.22146666667</v>
      </c>
      <c r="H12" s="91"/>
      <c r="I12" s="91"/>
      <c r="J12" s="100"/>
    </row>
    <row r="13" s="1" customFormat="1" spans="2:10">
      <c r="B13" s="52">
        <v>9</v>
      </c>
      <c r="C13" s="327"/>
      <c r="D13" s="14"/>
      <c r="E13" s="52" t="s">
        <v>613</v>
      </c>
      <c r="F13" s="52" t="s">
        <v>15</v>
      </c>
      <c r="G13" s="34">
        <v>837.751715555556</v>
      </c>
      <c r="H13" s="91"/>
      <c r="I13" s="91">
        <v>806</v>
      </c>
      <c r="J13" s="100" t="s">
        <v>614</v>
      </c>
    </row>
    <row r="14" s="1" customFormat="1" spans="2:10">
      <c r="B14" s="52">
        <v>10</v>
      </c>
      <c r="C14" s="327"/>
      <c r="D14" s="14"/>
      <c r="E14" s="52" t="s">
        <v>615</v>
      </c>
      <c r="F14" s="52" t="s">
        <v>15</v>
      </c>
      <c r="G14" s="34">
        <v>1508</v>
      </c>
      <c r="H14" s="91"/>
      <c r="I14" s="91"/>
      <c r="J14" s="100"/>
    </row>
    <row r="15" s="1" customFormat="1" spans="2:10">
      <c r="B15" s="52">
        <v>11</v>
      </c>
      <c r="C15" s="327"/>
      <c r="D15" s="14"/>
      <c r="E15" s="52" t="s">
        <v>616</v>
      </c>
      <c r="F15" s="52" t="s">
        <v>15</v>
      </c>
      <c r="G15" s="34">
        <v>1307.82622</v>
      </c>
      <c r="H15" s="91"/>
      <c r="I15" s="91"/>
      <c r="J15" s="100"/>
    </row>
    <row r="16" s="1" customFormat="1" spans="2:10">
      <c r="B16" s="52">
        <v>12</v>
      </c>
      <c r="C16" s="327"/>
      <c r="D16" s="14"/>
      <c r="E16" s="52" t="s">
        <v>617</v>
      </c>
      <c r="F16" s="52" t="s">
        <v>15</v>
      </c>
      <c r="G16" s="34">
        <v>1146</v>
      </c>
      <c r="H16" s="91"/>
      <c r="I16" s="91"/>
      <c r="J16" s="100"/>
    </row>
    <row r="17" s="1" customFormat="1" spans="2:10">
      <c r="B17" s="52">
        <v>13</v>
      </c>
      <c r="C17" s="327"/>
      <c r="D17" s="14"/>
      <c r="E17" s="52" t="s">
        <v>618</v>
      </c>
      <c r="F17" s="52" t="s">
        <v>15</v>
      </c>
      <c r="G17" s="34">
        <v>745</v>
      </c>
      <c r="H17" s="91"/>
      <c r="I17" s="91"/>
      <c r="J17" s="100"/>
    </row>
    <row r="18" s="1" customFormat="1" spans="2:10">
      <c r="B18" s="52">
        <v>14</v>
      </c>
      <c r="C18" s="327"/>
      <c r="D18" s="14"/>
      <c r="E18" s="52" t="s">
        <v>619</v>
      </c>
      <c r="F18" s="52" t="s">
        <v>15</v>
      </c>
      <c r="G18" s="34">
        <v>890</v>
      </c>
      <c r="H18" s="91"/>
      <c r="I18" s="91">
        <v>2104</v>
      </c>
      <c r="J18" s="100" t="s">
        <v>620</v>
      </c>
    </row>
    <row r="19" s="1" customFormat="1" spans="2:10">
      <c r="B19" s="52">
        <v>15</v>
      </c>
      <c r="C19" s="327"/>
      <c r="D19" s="14"/>
      <c r="E19" s="52" t="s">
        <v>621</v>
      </c>
      <c r="F19" s="52" t="s">
        <v>622</v>
      </c>
      <c r="G19" s="34">
        <v>2459</v>
      </c>
      <c r="H19" s="91"/>
      <c r="I19" s="91"/>
      <c r="J19" s="100"/>
    </row>
    <row r="20" s="1" customFormat="1" spans="2:10">
      <c r="B20" s="52">
        <v>16</v>
      </c>
      <c r="C20" s="327"/>
      <c r="D20" s="14"/>
      <c r="E20" s="52" t="s">
        <v>623</v>
      </c>
      <c r="F20" s="52" t="s">
        <v>622</v>
      </c>
      <c r="G20" s="34">
        <v>2739</v>
      </c>
      <c r="H20" s="91"/>
      <c r="I20" s="91"/>
      <c r="J20" s="100"/>
    </row>
    <row r="21" s="1" customFormat="1" spans="2:10">
      <c r="B21" s="52">
        <v>17</v>
      </c>
      <c r="C21" s="327"/>
      <c r="D21" s="18"/>
      <c r="E21" s="52" t="s">
        <v>624</v>
      </c>
      <c r="F21" s="75" t="s">
        <v>625</v>
      </c>
      <c r="G21" s="34">
        <v>1859</v>
      </c>
      <c r="H21" s="91"/>
      <c r="I21" s="91"/>
      <c r="J21" s="100"/>
    </row>
    <row r="22" s="1" customFormat="1" spans="2:10">
      <c r="B22" s="52"/>
      <c r="C22" s="11" t="s">
        <v>61</v>
      </c>
      <c r="D22" s="12"/>
      <c r="E22" s="36"/>
      <c r="F22" s="36"/>
      <c r="G22" s="10">
        <f>SUM(G5:G21)</f>
        <v>25605.92368</v>
      </c>
      <c r="H22" s="328"/>
      <c r="I22" s="330"/>
      <c r="J22" s="331"/>
    </row>
    <row r="23" s="1" customFormat="1" spans="2:10">
      <c r="B23" s="11" t="s">
        <v>55</v>
      </c>
      <c r="C23" s="12"/>
      <c r="D23" s="12"/>
      <c r="E23" s="12"/>
      <c r="F23" s="12"/>
      <c r="G23" s="12"/>
      <c r="H23" s="12"/>
      <c r="I23" s="12"/>
      <c r="J23" s="36"/>
    </row>
    <row r="24" s="1" customFormat="1" spans="2:10">
      <c r="B24" s="52">
        <v>1</v>
      </c>
      <c r="C24" s="52" t="s">
        <v>626</v>
      </c>
      <c r="D24" s="52">
        <v>2022</v>
      </c>
      <c r="E24" s="52" t="s">
        <v>627</v>
      </c>
      <c r="F24" s="52" t="s">
        <v>622</v>
      </c>
      <c r="G24" s="52">
        <v>2895</v>
      </c>
      <c r="H24" s="122"/>
      <c r="I24" s="332"/>
      <c r="J24" s="9"/>
    </row>
    <row r="25" s="1" customFormat="1" spans="2:10">
      <c r="B25" s="52">
        <v>2</v>
      </c>
      <c r="C25" s="52" t="s">
        <v>626</v>
      </c>
      <c r="D25" s="52">
        <v>2022</v>
      </c>
      <c r="E25" s="52" t="s">
        <v>628</v>
      </c>
      <c r="F25" s="52" t="s">
        <v>622</v>
      </c>
      <c r="G25" s="52">
        <v>2895</v>
      </c>
      <c r="H25" s="122"/>
      <c r="I25" s="332"/>
      <c r="J25" s="9"/>
    </row>
    <row r="26" s="1" customFormat="1" ht="19.5" customHeight="1" spans="2:10">
      <c r="B26" s="52">
        <v>3</v>
      </c>
      <c r="C26" s="52" t="s">
        <v>626</v>
      </c>
      <c r="D26" s="52">
        <v>2022</v>
      </c>
      <c r="E26" s="52" t="s">
        <v>629</v>
      </c>
      <c r="F26" s="52" t="s">
        <v>622</v>
      </c>
      <c r="G26" s="52">
        <v>2575</v>
      </c>
      <c r="H26" s="122"/>
      <c r="I26" s="332"/>
      <c r="J26" s="9"/>
    </row>
    <row r="27" s="1" customFormat="1" spans="2:10">
      <c r="B27" s="52"/>
      <c r="C27" s="11" t="s">
        <v>61</v>
      </c>
      <c r="D27" s="12"/>
      <c r="E27" s="36"/>
      <c r="F27" s="36"/>
      <c r="G27" s="10">
        <f>SUM(G24:G26)</f>
        <v>8365</v>
      </c>
      <c r="H27" s="122"/>
      <c r="I27" s="332"/>
      <c r="J27" s="9"/>
    </row>
    <row r="28" s="1" customFormat="1" spans="2:10">
      <c r="B28" s="11" t="s">
        <v>389</v>
      </c>
      <c r="C28" s="12"/>
      <c r="D28" s="12"/>
      <c r="E28" s="12"/>
      <c r="F28" s="12"/>
      <c r="G28" s="12"/>
      <c r="H28" s="12"/>
      <c r="I28" s="12"/>
      <c r="J28" s="36"/>
    </row>
    <row r="29" s="1" customFormat="1" spans="2:10">
      <c r="B29" s="52">
        <v>1</v>
      </c>
      <c r="C29" s="15" t="s">
        <v>626</v>
      </c>
      <c r="D29" s="15">
        <v>2021</v>
      </c>
      <c r="E29" s="52" t="s">
        <v>630</v>
      </c>
      <c r="F29" s="52" t="s">
        <v>15</v>
      </c>
      <c r="G29" s="34">
        <v>44712</v>
      </c>
      <c r="H29" s="52"/>
      <c r="I29" s="34">
        <v>32777</v>
      </c>
      <c r="J29" s="333">
        <v>45476</v>
      </c>
    </row>
    <row r="30" s="1" customFormat="1" spans="2:10">
      <c r="B30" s="52">
        <v>2</v>
      </c>
      <c r="C30" s="52" t="s">
        <v>626</v>
      </c>
      <c r="D30" s="52">
        <v>2022</v>
      </c>
      <c r="E30" s="75" t="s">
        <v>631</v>
      </c>
      <c r="F30" s="52" t="s">
        <v>15</v>
      </c>
      <c r="G30" s="34">
        <v>6425.1358</v>
      </c>
      <c r="H30" s="52"/>
      <c r="I30" s="34"/>
      <c r="J30" s="52"/>
    </row>
    <row r="31" s="1" customFormat="1" spans="2:10">
      <c r="B31" s="52">
        <v>3</v>
      </c>
      <c r="C31" s="52" t="s">
        <v>626</v>
      </c>
      <c r="D31" s="52">
        <v>2022</v>
      </c>
      <c r="E31" s="75" t="s">
        <v>632</v>
      </c>
      <c r="F31" s="52" t="s">
        <v>15</v>
      </c>
      <c r="G31" s="34">
        <v>33562.0737333333</v>
      </c>
      <c r="H31" s="52"/>
      <c r="I31" s="34">
        <v>32778</v>
      </c>
      <c r="J31" s="333">
        <v>45476</v>
      </c>
    </row>
    <row r="32" s="1" customFormat="1" spans="2:10">
      <c r="B32" s="52">
        <v>4</v>
      </c>
      <c r="C32" s="52" t="s">
        <v>626</v>
      </c>
      <c r="D32" s="52">
        <v>2022</v>
      </c>
      <c r="E32" s="75" t="s">
        <v>633</v>
      </c>
      <c r="F32" s="52" t="s">
        <v>15</v>
      </c>
      <c r="G32" s="34">
        <v>18312.69106</v>
      </c>
      <c r="H32" s="52"/>
      <c r="I32" s="34">
        <v>37942</v>
      </c>
      <c r="J32" s="52" t="s">
        <v>634</v>
      </c>
    </row>
    <row r="33" s="1" customFormat="1" spans="2:10">
      <c r="B33" s="52"/>
      <c r="C33" s="11" t="s">
        <v>61</v>
      </c>
      <c r="D33" s="12"/>
      <c r="E33" s="36"/>
      <c r="F33" s="36"/>
      <c r="G33" s="10">
        <f>SUM(G29:G32)</f>
        <v>103011.900593333</v>
      </c>
      <c r="H33" s="122"/>
      <c r="I33" s="332"/>
      <c r="J33" s="9"/>
    </row>
    <row r="34" s="1" customFormat="1" spans="2:10">
      <c r="B34" s="11" t="s">
        <v>391</v>
      </c>
      <c r="C34" s="12"/>
      <c r="D34" s="12"/>
      <c r="E34" s="12"/>
      <c r="F34" s="12"/>
      <c r="G34" s="12"/>
      <c r="H34" s="12"/>
      <c r="I34" s="12"/>
      <c r="J34" s="36"/>
    </row>
    <row r="35" s="1" customFormat="1" spans="2:10">
      <c r="B35" s="52">
        <v>1</v>
      </c>
      <c r="C35" s="52" t="s">
        <v>626</v>
      </c>
      <c r="D35" s="52">
        <v>2022</v>
      </c>
      <c r="E35" s="36" t="s">
        <v>635</v>
      </c>
      <c r="F35" s="36"/>
      <c r="G35" s="10">
        <v>275</v>
      </c>
      <c r="H35" s="122"/>
      <c r="I35" s="332"/>
      <c r="J35" s="9"/>
    </row>
    <row r="36" s="1" customFormat="1" spans="2:10">
      <c r="B36" s="9">
        <f>B35+B32+B26+B21</f>
        <v>25</v>
      </c>
      <c r="C36" s="11" t="s">
        <v>398</v>
      </c>
      <c r="D36" s="12"/>
      <c r="E36" s="36"/>
      <c r="F36" s="36"/>
      <c r="G36" s="10">
        <f>G35+G33+G27+G22</f>
        <v>137257.824273333</v>
      </c>
      <c r="H36" s="122"/>
      <c r="I36" s="9"/>
      <c r="J36" s="9"/>
    </row>
    <row r="37" spans="2:10">
      <c r="B37" s="9"/>
      <c r="C37" s="9"/>
      <c r="D37" s="9"/>
      <c r="E37" s="9"/>
      <c r="F37" s="9"/>
      <c r="G37" s="9"/>
      <c r="H37" s="9"/>
      <c r="I37" s="9"/>
      <c r="J37" s="9"/>
    </row>
    <row r="38" spans="9:10">
      <c r="I38" s="3"/>
      <c r="J38" s="3"/>
    </row>
    <row r="39" spans="2:10">
      <c r="B39" s="3"/>
      <c r="C39" s="3"/>
      <c r="D39" s="3">
        <v>25</v>
      </c>
      <c r="E39" s="3">
        <v>137259</v>
      </c>
      <c r="F39" s="3"/>
      <c r="G39" s="3"/>
      <c r="H39" s="3"/>
      <c r="I39" s="3"/>
      <c r="J39" s="3"/>
    </row>
    <row r="40" spans="2:10">
      <c r="B40" s="3"/>
      <c r="C40" s="3"/>
      <c r="D40" s="3"/>
      <c r="E40" s="3"/>
      <c r="F40" s="3"/>
      <c r="G40" s="3"/>
      <c r="H40" s="3"/>
      <c r="I40" s="3"/>
      <c r="J40" s="3"/>
    </row>
    <row r="41" spans="2:10">
      <c r="B41" s="3"/>
      <c r="C41" s="3"/>
      <c r="D41" s="3"/>
      <c r="E41" s="3"/>
      <c r="F41" s="3"/>
      <c r="G41" s="3"/>
      <c r="H41" s="3"/>
      <c r="I41" s="3"/>
      <c r="J41" s="3"/>
    </row>
    <row r="42" spans="2:10">
      <c r="B42" s="3"/>
      <c r="C42" s="3"/>
      <c r="D42" s="3"/>
      <c r="E42" s="3"/>
      <c r="F42" s="3"/>
      <c r="G42" s="3"/>
      <c r="H42" s="3"/>
      <c r="I42" s="3"/>
      <c r="J42" s="3"/>
    </row>
    <row r="43" spans="2:10">
      <c r="B43" s="3"/>
      <c r="C43" s="3"/>
      <c r="D43" s="3"/>
      <c r="E43" s="3"/>
      <c r="F43" s="3"/>
      <c r="G43" s="3"/>
      <c r="H43" s="3"/>
      <c r="I43" s="3"/>
      <c r="J43" s="3"/>
    </row>
    <row r="44" spans="2:10">
      <c r="B44" s="3"/>
      <c r="C44" s="3"/>
      <c r="D44" s="3"/>
      <c r="E44" s="3"/>
      <c r="F44" s="3"/>
      <c r="G44" s="3"/>
      <c r="H44" s="3"/>
      <c r="I44" s="3"/>
      <c r="J44" s="3"/>
    </row>
    <row r="45" s="1" customFormat="1" spans="2:10">
      <c r="B45" s="52">
        <v>12</v>
      </c>
      <c r="C45" s="52" t="s">
        <v>626</v>
      </c>
      <c r="D45" s="52">
        <v>2022</v>
      </c>
      <c r="E45" s="36" t="s">
        <v>454</v>
      </c>
      <c r="F45" s="36"/>
      <c r="G45" s="10">
        <v>600</v>
      </c>
      <c r="H45" s="122"/>
      <c r="I45" s="332"/>
      <c r="J45" s="9"/>
    </row>
    <row r="46" s="1" customFormat="1" spans="2:10">
      <c r="B46" s="52">
        <v>13</v>
      </c>
      <c r="C46" s="52" t="s">
        <v>626</v>
      </c>
      <c r="D46" s="52">
        <v>2022</v>
      </c>
      <c r="E46" s="36" t="s">
        <v>450</v>
      </c>
      <c r="F46" s="36"/>
      <c r="G46" s="10">
        <v>927</v>
      </c>
      <c r="H46" s="122"/>
      <c r="I46" s="332"/>
      <c r="J46" s="9"/>
    </row>
    <row r="47" s="1" customFormat="1" spans="2:10">
      <c r="B47" s="52">
        <v>14</v>
      </c>
      <c r="C47" s="52" t="s">
        <v>626</v>
      </c>
      <c r="D47" s="52">
        <v>2022</v>
      </c>
      <c r="E47" s="36" t="s">
        <v>455</v>
      </c>
      <c r="F47" s="36"/>
      <c r="G47" s="10">
        <v>927</v>
      </c>
      <c r="H47" s="122"/>
      <c r="I47" s="332"/>
      <c r="J47" s="9"/>
    </row>
    <row r="48" s="1" customFormat="1" spans="2:10">
      <c r="B48" s="52">
        <v>15</v>
      </c>
      <c r="C48" s="52" t="s">
        <v>626</v>
      </c>
      <c r="D48" s="52">
        <v>2022</v>
      </c>
      <c r="E48" s="36" t="s">
        <v>456</v>
      </c>
      <c r="F48" s="36"/>
      <c r="G48" s="10">
        <v>1308</v>
      </c>
      <c r="H48" s="122"/>
      <c r="I48" s="332"/>
      <c r="J48" s="9"/>
    </row>
    <row r="49" s="1" customFormat="1" spans="2:10">
      <c r="B49" s="52">
        <v>16</v>
      </c>
      <c r="C49" s="52" t="s">
        <v>626</v>
      </c>
      <c r="D49" s="52">
        <v>2022</v>
      </c>
      <c r="E49" s="36" t="s">
        <v>636</v>
      </c>
      <c r="F49" s="36"/>
      <c r="G49" s="10">
        <v>954</v>
      </c>
      <c r="H49" s="122"/>
      <c r="I49" s="332"/>
      <c r="J49" s="9"/>
    </row>
    <row r="50" s="1" customFormat="1" spans="2:10">
      <c r="B50" s="52">
        <v>17</v>
      </c>
      <c r="C50" s="52" t="s">
        <v>626</v>
      </c>
      <c r="D50" s="52">
        <v>2022</v>
      </c>
      <c r="E50" s="36" t="s">
        <v>451</v>
      </c>
      <c r="F50" s="36"/>
      <c r="G50" s="10">
        <v>300</v>
      </c>
      <c r="H50" s="122"/>
      <c r="I50" s="332"/>
      <c r="J50" s="9"/>
    </row>
    <row r="51" spans="2:10">
      <c r="B51" s="3"/>
      <c r="C51" s="3"/>
      <c r="D51" s="3"/>
      <c r="E51" s="3"/>
      <c r="F51" s="3"/>
      <c r="G51" s="3"/>
      <c r="H51" s="3"/>
      <c r="I51" s="3"/>
      <c r="J51" s="3"/>
    </row>
    <row r="52" spans="2:10">
      <c r="B52" s="3"/>
      <c r="C52" s="3"/>
      <c r="D52" s="3"/>
      <c r="E52" s="3"/>
      <c r="F52" s="3"/>
      <c r="G52" s="3"/>
      <c r="H52" s="3"/>
      <c r="I52" s="3"/>
      <c r="J52" s="3"/>
    </row>
    <row r="53" spans="2:10">
      <c r="B53" s="3"/>
      <c r="C53" s="3"/>
      <c r="D53" s="3"/>
      <c r="E53" s="3"/>
      <c r="F53" s="3"/>
      <c r="G53" s="3"/>
      <c r="H53" s="3"/>
      <c r="I53" s="3"/>
      <c r="J53" s="3"/>
    </row>
    <row r="54" spans="2:10">
      <c r="B54" s="3"/>
      <c r="C54" s="3"/>
      <c r="D54" s="3"/>
      <c r="E54" s="3"/>
      <c r="F54" s="3"/>
      <c r="G54" s="3"/>
      <c r="H54" s="3"/>
      <c r="I54" s="3"/>
      <c r="J54" s="3"/>
    </row>
    <row r="55" spans="2:10">
      <c r="B55" s="3"/>
      <c r="C55" s="3"/>
      <c r="D55" s="3"/>
      <c r="E55" s="3"/>
      <c r="F55" s="3"/>
      <c r="G55" s="3"/>
      <c r="H55" s="3"/>
      <c r="I55" s="3"/>
      <c r="J55" s="3"/>
    </row>
    <row r="56" spans="2:10">
      <c r="B56" s="3"/>
      <c r="C56" s="3"/>
      <c r="D56" s="3"/>
      <c r="E56" s="3"/>
      <c r="F56" s="3"/>
      <c r="G56" s="3"/>
      <c r="H56" s="3"/>
      <c r="I56" s="3"/>
      <c r="J56" s="3"/>
    </row>
    <row r="57" spans="2:10">
      <c r="B57" s="3"/>
      <c r="C57" s="3"/>
      <c r="D57" s="3"/>
      <c r="E57" s="3"/>
      <c r="F57" s="3"/>
      <c r="G57" s="3"/>
      <c r="H57" s="3"/>
      <c r="I57" s="3"/>
      <c r="J57" s="3"/>
    </row>
    <row r="58" spans="2:10">
      <c r="B58" s="3"/>
      <c r="C58" s="3"/>
      <c r="D58" s="3"/>
      <c r="E58" s="3"/>
      <c r="F58" s="3"/>
      <c r="G58" s="3"/>
      <c r="H58" s="3"/>
      <c r="I58" s="3"/>
      <c r="J58" s="3"/>
    </row>
    <row r="59" spans="2:10">
      <c r="B59" s="3"/>
      <c r="C59" s="3"/>
      <c r="D59" s="3"/>
      <c r="E59" s="3"/>
      <c r="F59" s="3"/>
      <c r="G59" s="3"/>
      <c r="H59" s="3"/>
      <c r="I59" s="3"/>
      <c r="J59" s="3"/>
    </row>
    <row r="60" spans="2:10">
      <c r="B60" s="3"/>
      <c r="C60" s="3"/>
      <c r="D60" s="3"/>
      <c r="E60" s="3"/>
      <c r="F60" s="3"/>
      <c r="G60" s="3"/>
      <c r="H60" s="3"/>
      <c r="I60" s="3"/>
      <c r="J60" s="3"/>
    </row>
    <row r="61" spans="2:10">
      <c r="B61" s="3"/>
      <c r="C61" s="3"/>
      <c r="D61" s="3"/>
      <c r="E61" s="3"/>
      <c r="F61" s="3"/>
      <c r="G61" s="3"/>
      <c r="H61" s="3"/>
      <c r="I61" s="3"/>
      <c r="J61" s="3"/>
    </row>
    <row r="62" spans="2:10">
      <c r="B62" s="3"/>
      <c r="C62" s="3"/>
      <c r="D62" s="3"/>
      <c r="E62" s="3"/>
      <c r="F62" s="3"/>
      <c r="G62" s="3"/>
      <c r="H62" s="3"/>
      <c r="I62" s="3"/>
      <c r="J62" s="3"/>
    </row>
    <row r="63" spans="2:10">
      <c r="B63" s="3"/>
      <c r="C63" s="3"/>
      <c r="D63" s="3"/>
      <c r="E63" s="3"/>
      <c r="F63" s="3"/>
      <c r="G63" s="3"/>
      <c r="H63" s="3"/>
      <c r="I63" s="3"/>
      <c r="J63" s="3"/>
    </row>
    <row r="64" spans="2:10">
      <c r="B64" s="3"/>
      <c r="C64" s="3"/>
      <c r="D64" s="3"/>
      <c r="E64" s="3"/>
      <c r="F64" s="3"/>
      <c r="G64" s="3"/>
      <c r="H64" s="3"/>
      <c r="I64" s="3"/>
      <c r="J64" s="3"/>
    </row>
    <row r="65" spans="2:10">
      <c r="B65" s="3"/>
      <c r="C65" s="3"/>
      <c r="D65" s="3"/>
      <c r="E65" s="3"/>
      <c r="F65" s="3"/>
      <c r="G65" s="3"/>
      <c r="H65" s="3"/>
      <c r="I65" s="3"/>
      <c r="J65" s="3"/>
    </row>
    <row r="68" spans="2:10">
      <c r="B68" s="3"/>
      <c r="C68" s="3"/>
      <c r="D68" s="3"/>
      <c r="E68" s="3"/>
      <c r="F68" s="3"/>
      <c r="G68" s="3"/>
      <c r="H68" s="3"/>
      <c r="I68" s="3"/>
      <c r="J68" s="3"/>
    </row>
    <row r="69" spans="2:10">
      <c r="B69" s="3"/>
      <c r="C69" s="3"/>
      <c r="D69" s="3"/>
      <c r="E69" s="3"/>
      <c r="F69" s="3"/>
      <c r="G69" s="3"/>
      <c r="H69" s="3"/>
      <c r="I69" s="3"/>
      <c r="J69" s="3"/>
    </row>
    <row r="70" spans="2:10">
      <c r="B70" s="3"/>
      <c r="C70" s="3"/>
      <c r="D70" s="3"/>
      <c r="E70" s="3"/>
      <c r="F70" s="3"/>
      <c r="G70" s="3"/>
      <c r="H70" s="3"/>
      <c r="I70" s="3"/>
      <c r="J70" s="3"/>
    </row>
    <row r="71" spans="2:10">
      <c r="B71" s="3"/>
      <c r="C71" s="3"/>
      <c r="D71" s="3"/>
      <c r="E71" s="3"/>
      <c r="F71" s="3"/>
      <c r="G71" s="3"/>
      <c r="H71" s="3"/>
      <c r="I71" s="3"/>
      <c r="J71" s="3"/>
    </row>
    <row r="72" spans="2:10">
      <c r="B72" s="3"/>
      <c r="C72" s="3"/>
      <c r="D72" s="3"/>
      <c r="E72" s="3"/>
      <c r="F72" s="3"/>
      <c r="G72" s="3"/>
      <c r="H72" s="3"/>
      <c r="I72" s="3"/>
      <c r="J72" s="3"/>
    </row>
    <row r="73" spans="2:10">
      <c r="B73" s="3"/>
      <c r="C73" s="3"/>
      <c r="D73" s="3"/>
      <c r="E73" s="3"/>
      <c r="F73" s="3"/>
      <c r="G73" s="3"/>
      <c r="H73" s="3"/>
      <c r="I73" s="3"/>
      <c r="J73" s="3"/>
    </row>
    <row r="74" spans="2:10">
      <c r="B74" s="3"/>
      <c r="C74" s="3"/>
      <c r="D74" s="3"/>
      <c r="E74" s="3"/>
      <c r="F74" s="3"/>
      <c r="G74" s="3"/>
      <c r="H74" s="3"/>
      <c r="I74" s="3"/>
      <c r="J74" s="3"/>
    </row>
    <row r="76" spans="2:10">
      <c r="B76" s="3"/>
      <c r="C76" s="3"/>
      <c r="D76" s="3"/>
      <c r="E76" s="3"/>
      <c r="F76" s="3"/>
      <c r="G76" s="3"/>
      <c r="H76" s="3"/>
      <c r="I76" s="3"/>
      <c r="J76" s="3"/>
    </row>
    <row r="77" spans="2:10">
      <c r="B77" s="3"/>
      <c r="C77" s="3"/>
      <c r="D77" s="3"/>
      <c r="E77" s="3"/>
      <c r="F77" s="3"/>
      <c r="G77" s="3"/>
      <c r="H77" s="3"/>
      <c r="I77" s="3"/>
      <c r="J77" s="3"/>
    </row>
    <row r="78" spans="2:10">
      <c r="B78" s="3"/>
      <c r="C78" s="3"/>
      <c r="D78" s="3"/>
      <c r="E78" s="3"/>
      <c r="F78" s="3"/>
      <c r="G78" s="3"/>
      <c r="H78" s="3"/>
      <c r="I78" s="3"/>
      <c r="J78" s="3"/>
    </row>
    <row r="79" spans="2:10">
      <c r="B79" s="3"/>
      <c r="C79" s="3"/>
      <c r="D79" s="3"/>
      <c r="E79" s="3"/>
      <c r="F79" s="3"/>
      <c r="G79" s="3"/>
      <c r="H79" s="3"/>
      <c r="I79" s="3"/>
      <c r="J79" s="3"/>
    </row>
    <row r="80" spans="2:10">
      <c r="B80" s="3"/>
      <c r="C80" s="3"/>
      <c r="D80" s="3"/>
      <c r="E80" s="3"/>
      <c r="F80" s="3"/>
      <c r="G80" s="3"/>
      <c r="H80" s="3"/>
      <c r="I80" s="3"/>
      <c r="J80" s="3"/>
    </row>
    <row r="81" spans="2:10">
      <c r="B81" s="3"/>
      <c r="C81" s="3"/>
      <c r="D81" s="3"/>
      <c r="E81" s="3"/>
      <c r="F81" s="3"/>
      <c r="G81" s="3"/>
      <c r="H81" s="3"/>
      <c r="I81" s="3"/>
      <c r="J81" s="3"/>
    </row>
    <row r="82" spans="2:10">
      <c r="B82" s="3"/>
      <c r="C82" s="3"/>
      <c r="D82" s="3"/>
      <c r="E82" s="3"/>
      <c r="F82" s="3"/>
      <c r="G82" s="3"/>
      <c r="H82" s="3"/>
      <c r="I82" s="3"/>
      <c r="J82" s="3"/>
    </row>
    <row r="83" spans="2:10">
      <c r="B83" s="3"/>
      <c r="C83" s="3"/>
      <c r="D83" s="3"/>
      <c r="E83" s="3"/>
      <c r="F83" s="3"/>
      <c r="G83" s="3"/>
      <c r="H83" s="3"/>
      <c r="I83" s="3"/>
      <c r="J83" s="3"/>
    </row>
    <row r="84" spans="2:10">
      <c r="B84" s="3"/>
      <c r="C84" s="3"/>
      <c r="D84" s="3"/>
      <c r="E84" s="3"/>
      <c r="F84" s="3"/>
      <c r="G84" s="3"/>
      <c r="H84" s="3"/>
      <c r="I84" s="3"/>
      <c r="J84" s="3"/>
    </row>
    <row r="85" spans="2:10">
      <c r="B85" s="3"/>
      <c r="C85" s="3"/>
      <c r="D85" s="3"/>
      <c r="E85" s="3"/>
      <c r="F85" s="3"/>
      <c r="G85" s="3"/>
      <c r="H85" s="3"/>
      <c r="I85" s="3"/>
      <c r="J85" s="3"/>
    </row>
    <row r="86" spans="2:10">
      <c r="B86" s="3"/>
      <c r="C86" s="3"/>
      <c r="D86" s="3"/>
      <c r="E86" s="3"/>
      <c r="F86" s="3"/>
      <c r="G86" s="3"/>
      <c r="H86" s="3"/>
      <c r="I86" s="3"/>
      <c r="J86" s="3"/>
    </row>
    <row r="87" spans="2:10">
      <c r="B87" s="3"/>
      <c r="C87" s="3"/>
      <c r="D87" s="3"/>
      <c r="E87" s="3"/>
      <c r="F87" s="3"/>
      <c r="G87" s="3"/>
      <c r="H87" s="3"/>
      <c r="I87" s="3"/>
      <c r="J87" s="3"/>
    </row>
    <row r="88" spans="2:10">
      <c r="B88" s="3"/>
      <c r="C88" s="3"/>
      <c r="D88" s="3"/>
      <c r="E88" s="3"/>
      <c r="F88" s="3"/>
      <c r="G88" s="3"/>
      <c r="H88" s="3"/>
      <c r="I88" s="3"/>
      <c r="J88" s="3"/>
    </row>
    <row r="89" spans="2:10">
      <c r="B89" s="3"/>
      <c r="C89" s="3"/>
      <c r="D89" s="3"/>
      <c r="E89" s="3"/>
      <c r="F89" s="3"/>
      <c r="G89" s="3"/>
      <c r="H89" s="3"/>
      <c r="I89" s="3"/>
      <c r="J89" s="3"/>
    </row>
    <row r="90" spans="2:10">
      <c r="B90" s="3"/>
      <c r="C90" s="3"/>
      <c r="D90" s="3"/>
      <c r="E90" s="3"/>
      <c r="F90" s="3"/>
      <c r="G90" s="3"/>
      <c r="H90" s="3"/>
      <c r="I90" s="3"/>
      <c r="J90" s="3"/>
    </row>
    <row r="91" spans="2:10">
      <c r="B91" s="3"/>
      <c r="C91" s="3"/>
      <c r="D91" s="3"/>
      <c r="E91" s="3"/>
      <c r="F91" s="3"/>
      <c r="G91" s="3"/>
      <c r="H91" s="3"/>
      <c r="I91" s="3"/>
      <c r="J91" s="3"/>
    </row>
    <row r="92" spans="2:10">
      <c r="B92" s="3"/>
      <c r="C92" s="3"/>
      <c r="D92" s="3"/>
      <c r="E92" s="3"/>
      <c r="F92" s="3"/>
      <c r="G92" s="3"/>
      <c r="H92" s="3"/>
      <c r="I92" s="3"/>
      <c r="J92" s="3"/>
    </row>
    <row r="93" spans="2:10">
      <c r="B93" s="3"/>
      <c r="C93" s="3"/>
      <c r="D93" s="3"/>
      <c r="E93" s="3"/>
      <c r="F93" s="3"/>
      <c r="G93" s="3"/>
      <c r="H93" s="3"/>
      <c r="I93" s="3"/>
      <c r="J93" s="3"/>
    </row>
    <row r="94" spans="2:10">
      <c r="B94" s="3"/>
      <c r="C94" s="3"/>
      <c r="D94" s="3"/>
      <c r="E94" s="3"/>
      <c r="F94" s="3"/>
      <c r="G94" s="3"/>
      <c r="H94" s="3"/>
      <c r="I94" s="3"/>
      <c r="J94" s="3"/>
    </row>
    <row r="95" spans="2:10">
      <c r="B95" s="3"/>
      <c r="C95" s="3"/>
      <c r="D95" s="3"/>
      <c r="E95" s="3"/>
      <c r="F95" s="3"/>
      <c r="G95" s="3"/>
      <c r="H95" s="3"/>
      <c r="I95" s="3"/>
      <c r="J95" s="3"/>
    </row>
    <row r="96" spans="2:10">
      <c r="B96" s="3"/>
      <c r="C96" s="3"/>
      <c r="D96" s="3"/>
      <c r="E96" s="3"/>
      <c r="F96" s="3"/>
      <c r="G96" s="3"/>
      <c r="H96" s="3"/>
      <c r="I96" s="3"/>
      <c r="J96" s="3"/>
    </row>
    <row r="97" spans="2:10">
      <c r="B97" s="3"/>
      <c r="C97" s="3"/>
      <c r="D97" s="3"/>
      <c r="E97" s="3"/>
      <c r="F97" s="3"/>
      <c r="G97" s="3"/>
      <c r="H97" s="3"/>
      <c r="I97" s="3"/>
      <c r="J97" s="3"/>
    </row>
    <row r="98" spans="2:10">
      <c r="B98" s="3"/>
      <c r="C98" s="3"/>
      <c r="D98" s="3"/>
      <c r="E98" s="3"/>
      <c r="F98" s="3"/>
      <c r="G98" s="3"/>
      <c r="H98" s="3"/>
      <c r="I98" s="3"/>
      <c r="J98" s="3"/>
    </row>
    <row r="99" spans="2:10">
      <c r="B99" s="3"/>
      <c r="C99" s="3"/>
      <c r="D99" s="3"/>
      <c r="E99" s="3"/>
      <c r="F99" s="3"/>
      <c r="G99" s="3"/>
      <c r="H99" s="3"/>
      <c r="I99" s="3"/>
      <c r="J99" s="3"/>
    </row>
    <row r="100" spans="2:10">
      <c r="B100" s="3"/>
      <c r="C100" s="3"/>
      <c r="D100" s="3"/>
      <c r="E100" s="3"/>
      <c r="F100" s="3"/>
      <c r="G100" s="3"/>
      <c r="H100" s="3"/>
      <c r="I100" s="3"/>
      <c r="J100" s="3"/>
    </row>
    <row r="101" spans="2:10">
      <c r="B101" s="3"/>
      <c r="C101" s="3"/>
      <c r="D101" s="3"/>
      <c r="E101" s="3"/>
      <c r="F101" s="3"/>
      <c r="G101" s="3"/>
      <c r="H101" s="3"/>
      <c r="I101" s="3"/>
      <c r="J101" s="3"/>
    </row>
    <row r="102" spans="2:10">
      <c r="B102" s="3"/>
      <c r="C102" s="3"/>
      <c r="D102" s="3"/>
      <c r="E102" s="3"/>
      <c r="F102" s="3"/>
      <c r="G102" s="3"/>
      <c r="H102" s="3"/>
      <c r="I102" s="3"/>
      <c r="J102" s="3"/>
    </row>
    <row r="103" spans="2:10">
      <c r="B103" s="3"/>
      <c r="C103" s="3"/>
      <c r="D103" s="3"/>
      <c r="E103" s="3"/>
      <c r="F103" s="3"/>
      <c r="G103" s="3"/>
      <c r="H103" s="3"/>
      <c r="I103" s="3"/>
      <c r="J103" s="3"/>
    </row>
    <row r="104" spans="2:10">
      <c r="B104" s="3"/>
      <c r="C104" s="3"/>
      <c r="D104" s="3"/>
      <c r="E104" s="3"/>
      <c r="F104" s="3"/>
      <c r="G104" s="3"/>
      <c r="H104" s="3"/>
      <c r="I104" s="3"/>
      <c r="J104" s="3"/>
    </row>
    <row r="105" spans="2:10">
      <c r="B105" s="3"/>
      <c r="C105" s="3"/>
      <c r="D105" s="3"/>
      <c r="E105" s="3"/>
      <c r="F105" s="3"/>
      <c r="G105" s="3"/>
      <c r="H105" s="3"/>
      <c r="I105" s="3"/>
      <c r="J105" s="3"/>
    </row>
    <row r="106" spans="2:10">
      <c r="B106" s="3"/>
      <c r="C106" s="3"/>
      <c r="D106" s="3"/>
      <c r="E106" s="3"/>
      <c r="F106" s="3"/>
      <c r="G106" s="3"/>
      <c r="H106" s="3"/>
      <c r="I106" s="3"/>
      <c r="J106" s="3"/>
    </row>
    <row r="107" spans="2:10">
      <c r="B107" s="3"/>
      <c r="C107" s="3"/>
      <c r="D107" s="3"/>
      <c r="E107" s="3"/>
      <c r="F107" s="3"/>
      <c r="G107" s="3"/>
      <c r="H107" s="3"/>
      <c r="I107" s="3"/>
      <c r="J107" s="3"/>
    </row>
    <row r="108" spans="2:10">
      <c r="B108" s="3"/>
      <c r="C108" s="3"/>
      <c r="D108" s="3"/>
      <c r="E108" s="3"/>
      <c r="F108" s="3"/>
      <c r="G108" s="3"/>
      <c r="H108" s="3"/>
      <c r="I108" s="3"/>
      <c r="J108" s="3"/>
    </row>
    <row r="109" spans="2:10">
      <c r="B109" s="3"/>
      <c r="C109" s="3"/>
      <c r="D109" s="3"/>
      <c r="E109" s="3"/>
      <c r="F109" s="3"/>
      <c r="G109" s="3"/>
      <c r="H109" s="3"/>
      <c r="I109" s="3"/>
      <c r="J109" s="3"/>
    </row>
    <row r="110" spans="2:10">
      <c r="B110" s="3"/>
      <c r="C110" s="3"/>
      <c r="D110" s="3"/>
      <c r="E110" s="3"/>
      <c r="F110" s="3"/>
      <c r="G110" s="3"/>
      <c r="H110" s="3"/>
      <c r="I110" s="3"/>
      <c r="J110" s="3"/>
    </row>
    <row r="111" spans="2:10">
      <c r="B111" s="3"/>
      <c r="C111" s="3"/>
      <c r="D111" s="3"/>
      <c r="E111" s="3"/>
      <c r="F111" s="3"/>
      <c r="G111" s="3"/>
      <c r="H111" s="3"/>
      <c r="I111" s="3"/>
      <c r="J111" s="3"/>
    </row>
    <row r="112" spans="2:10">
      <c r="B112" s="3"/>
      <c r="C112" s="3"/>
      <c r="D112" s="3"/>
      <c r="E112" s="3"/>
      <c r="F112" s="3"/>
      <c r="G112" s="3"/>
      <c r="H112" s="3"/>
      <c r="I112" s="3"/>
      <c r="J112" s="3"/>
    </row>
    <row r="113" spans="2:10">
      <c r="B113" s="3"/>
      <c r="C113" s="3"/>
      <c r="D113" s="3"/>
      <c r="E113" s="3"/>
      <c r="F113" s="3"/>
      <c r="G113" s="3"/>
      <c r="H113" s="3"/>
      <c r="I113" s="3"/>
      <c r="J113" s="3"/>
    </row>
    <row r="114" spans="2:10">
      <c r="B114" s="3"/>
      <c r="C114" s="3"/>
      <c r="D114" s="3"/>
      <c r="E114" s="3"/>
      <c r="F114" s="3"/>
      <c r="G114" s="3"/>
      <c r="H114" s="3"/>
      <c r="I114" s="3"/>
      <c r="J114" s="3"/>
    </row>
    <row r="115" spans="2:10">
      <c r="B115" s="3"/>
      <c r="C115" s="3"/>
      <c r="D115" s="3"/>
      <c r="E115" s="3"/>
      <c r="F115" s="3"/>
      <c r="G115" s="3"/>
      <c r="H115" s="3"/>
      <c r="I115" s="3"/>
      <c r="J115" s="3"/>
    </row>
    <row r="116" spans="2:10">
      <c r="B116" s="3"/>
      <c r="C116" s="3"/>
      <c r="D116" s="3"/>
      <c r="E116" s="3"/>
      <c r="F116" s="3"/>
      <c r="G116" s="3"/>
      <c r="H116" s="3"/>
      <c r="I116" s="3"/>
      <c r="J116" s="3"/>
    </row>
    <row r="117" spans="2:10">
      <c r="B117" s="3"/>
      <c r="C117" s="3"/>
      <c r="D117" s="3"/>
      <c r="E117" s="3"/>
      <c r="F117" s="3"/>
      <c r="G117" s="3"/>
      <c r="H117" s="3"/>
      <c r="I117" s="3"/>
      <c r="J117" s="3"/>
    </row>
    <row r="118" spans="2:10">
      <c r="B118" s="3"/>
      <c r="C118" s="3"/>
      <c r="D118" s="3"/>
      <c r="E118" s="3"/>
      <c r="F118" s="3"/>
      <c r="G118" s="3"/>
      <c r="H118" s="3"/>
      <c r="I118" s="3"/>
      <c r="J118" s="3"/>
    </row>
    <row r="119" spans="2:10">
      <c r="B119" s="3"/>
      <c r="C119" s="3"/>
      <c r="D119" s="3"/>
      <c r="E119" s="3"/>
      <c r="F119" s="3"/>
      <c r="G119" s="3"/>
      <c r="H119" s="3"/>
      <c r="I119" s="3"/>
      <c r="J119" s="3"/>
    </row>
    <row r="120" spans="2:10">
      <c r="B120" s="3"/>
      <c r="C120" s="3"/>
      <c r="D120" s="3"/>
      <c r="E120" s="3"/>
      <c r="F120" s="3"/>
      <c r="G120" s="3"/>
      <c r="H120" s="3"/>
      <c r="I120" s="3"/>
      <c r="J120" s="3"/>
    </row>
    <row r="121" spans="2:10">
      <c r="B121" s="3"/>
      <c r="C121" s="3"/>
      <c r="D121" s="3"/>
      <c r="E121" s="3"/>
      <c r="F121" s="3"/>
      <c r="G121" s="3"/>
      <c r="H121" s="3"/>
      <c r="I121" s="3"/>
      <c r="J121" s="3"/>
    </row>
    <row r="122" spans="2:10">
      <c r="B122" s="3"/>
      <c r="C122" s="3"/>
      <c r="D122" s="3"/>
      <c r="E122" s="3"/>
      <c r="F122" s="3"/>
      <c r="G122" s="3"/>
      <c r="H122" s="3"/>
      <c r="I122" s="3"/>
      <c r="J122" s="3"/>
    </row>
    <row r="123" spans="2:10">
      <c r="B123" s="3"/>
      <c r="C123" s="3"/>
      <c r="D123" s="3"/>
      <c r="E123" s="3"/>
      <c r="F123" s="3"/>
      <c r="G123" s="3"/>
      <c r="H123" s="3"/>
      <c r="I123" s="3"/>
      <c r="J123" s="3"/>
    </row>
    <row r="124" spans="2:10">
      <c r="B124" s="3"/>
      <c r="C124" s="3"/>
      <c r="D124" s="3"/>
      <c r="E124" s="3"/>
      <c r="F124" s="3"/>
      <c r="G124" s="3"/>
      <c r="H124" s="3"/>
      <c r="I124" s="3"/>
      <c r="J124" s="3"/>
    </row>
    <row r="131" spans="2:10">
      <c r="B131" s="3"/>
      <c r="C131" s="3"/>
      <c r="D131" s="3"/>
      <c r="E131" s="3"/>
      <c r="F131" s="3"/>
      <c r="G131" s="3"/>
      <c r="H131" s="3"/>
      <c r="I131" s="3"/>
      <c r="J131" s="3"/>
    </row>
    <row r="132" spans="2:10">
      <c r="B132" s="3"/>
      <c r="C132" s="3"/>
      <c r="D132" s="3"/>
      <c r="E132" s="3"/>
      <c r="F132" s="3"/>
      <c r="G132" s="3"/>
      <c r="H132" s="3"/>
      <c r="I132" s="3"/>
      <c r="J132" s="3"/>
    </row>
    <row r="133" spans="2:10">
      <c r="B133" s="3"/>
      <c r="C133" s="3"/>
      <c r="D133" s="3"/>
      <c r="E133" s="3"/>
      <c r="F133" s="3"/>
      <c r="G133" s="3"/>
      <c r="H133" s="3"/>
      <c r="I133" s="3"/>
      <c r="J133" s="3"/>
    </row>
    <row r="134" spans="2:10">
      <c r="B134" s="3"/>
      <c r="C134" s="3"/>
      <c r="D134" s="3"/>
      <c r="E134" s="3"/>
      <c r="F134" s="3"/>
      <c r="G134" s="3"/>
      <c r="H134" s="3"/>
      <c r="I134" s="3"/>
      <c r="J134" s="3"/>
    </row>
    <row r="135" spans="2:10">
      <c r="B135" s="3"/>
      <c r="C135" s="3"/>
      <c r="D135" s="3"/>
      <c r="E135" s="3"/>
      <c r="F135" s="3"/>
      <c r="G135" s="3"/>
      <c r="H135" s="3"/>
      <c r="I135" s="3"/>
      <c r="J135" s="3"/>
    </row>
    <row r="136" spans="2:10">
      <c r="B136" s="3"/>
      <c r="C136" s="3"/>
      <c r="D136" s="3"/>
      <c r="E136" s="3"/>
      <c r="F136" s="3"/>
      <c r="G136" s="3"/>
      <c r="H136" s="3"/>
      <c r="I136" s="3"/>
      <c r="J136" s="3"/>
    </row>
    <row r="137" spans="2:10">
      <c r="B137" s="3"/>
      <c r="C137" s="3"/>
      <c r="D137" s="3"/>
      <c r="E137" s="3"/>
      <c r="F137" s="3"/>
      <c r="G137" s="3"/>
      <c r="H137" s="3"/>
      <c r="I137" s="3"/>
      <c r="J137" s="3"/>
    </row>
    <row r="138" spans="2:10">
      <c r="B138" s="3"/>
      <c r="C138" s="3"/>
      <c r="D138" s="3"/>
      <c r="E138" s="3"/>
      <c r="F138" s="3"/>
      <c r="G138" s="3"/>
      <c r="H138" s="3"/>
      <c r="I138" s="3"/>
      <c r="J138" s="3"/>
    </row>
    <row r="139" spans="2:10">
      <c r="B139" s="3"/>
      <c r="C139" s="3"/>
      <c r="D139" s="3"/>
      <c r="E139" s="3"/>
      <c r="F139" s="3"/>
      <c r="G139" s="3"/>
      <c r="H139" s="3"/>
      <c r="I139" s="3"/>
      <c r="J139" s="3"/>
    </row>
    <row r="140" spans="2:10">
      <c r="B140" s="3"/>
      <c r="C140" s="3"/>
      <c r="D140" s="3"/>
      <c r="E140" s="3"/>
      <c r="F140" s="3"/>
      <c r="G140" s="3"/>
      <c r="H140" s="3"/>
      <c r="I140" s="3"/>
      <c r="J140" s="3"/>
    </row>
    <row r="141" spans="2:10">
      <c r="B141" s="3"/>
      <c r="C141" s="3"/>
      <c r="D141" s="3"/>
      <c r="E141" s="3"/>
      <c r="F141" s="3"/>
      <c r="G141" s="3"/>
      <c r="H141" s="3"/>
      <c r="I141" s="3"/>
      <c r="J141" s="3"/>
    </row>
    <row r="142" spans="2:10">
      <c r="B142" s="3"/>
      <c r="C142" s="3"/>
      <c r="D142" s="3"/>
      <c r="E142" s="3"/>
      <c r="F142" s="3"/>
      <c r="G142" s="3"/>
      <c r="H142" s="3"/>
      <c r="I142" s="3"/>
      <c r="J142" s="3"/>
    </row>
    <row r="143" spans="2:10">
      <c r="B143" s="3"/>
      <c r="C143" s="3"/>
      <c r="D143" s="3"/>
      <c r="E143" s="3"/>
      <c r="F143" s="3"/>
      <c r="G143" s="3"/>
      <c r="H143" s="3"/>
      <c r="I143" s="3"/>
      <c r="J143" s="3"/>
    </row>
    <row r="144" spans="2:10">
      <c r="B144" s="3"/>
      <c r="C144" s="3"/>
      <c r="D144" s="3"/>
      <c r="E144" s="3"/>
      <c r="F144" s="3"/>
      <c r="G144" s="3"/>
      <c r="H144" s="3"/>
      <c r="I144" s="3"/>
      <c r="J144" s="3"/>
    </row>
    <row r="145" spans="2:10">
      <c r="B145" s="3"/>
      <c r="C145" s="3"/>
      <c r="D145" s="3"/>
      <c r="E145" s="3"/>
      <c r="F145" s="3"/>
      <c r="G145" s="3"/>
      <c r="H145" s="3"/>
      <c r="I145" s="3"/>
      <c r="J145" s="3"/>
    </row>
    <row r="146" spans="2:10">
      <c r="B146" s="3"/>
      <c r="C146" s="3"/>
      <c r="D146" s="3"/>
      <c r="E146" s="3"/>
      <c r="F146" s="3"/>
      <c r="G146" s="3"/>
      <c r="H146" s="3"/>
      <c r="I146" s="3"/>
      <c r="J146" s="3"/>
    </row>
    <row r="147" spans="2:10">
      <c r="B147" s="3"/>
      <c r="C147" s="3"/>
      <c r="D147" s="3"/>
      <c r="E147" s="3"/>
      <c r="F147" s="3"/>
      <c r="G147" s="3"/>
      <c r="H147" s="3"/>
      <c r="I147" s="3"/>
      <c r="J147" s="3"/>
    </row>
    <row r="148" spans="2:10">
      <c r="B148" s="3"/>
      <c r="C148" s="3"/>
      <c r="D148" s="3"/>
      <c r="E148" s="3"/>
      <c r="F148" s="3"/>
      <c r="G148" s="3"/>
      <c r="H148" s="3"/>
      <c r="I148" s="3"/>
      <c r="J148" s="3"/>
    </row>
    <row r="149" spans="2:10">
      <c r="B149" s="3"/>
      <c r="C149" s="3"/>
      <c r="D149" s="3"/>
      <c r="E149" s="3"/>
      <c r="F149" s="3"/>
      <c r="G149" s="3"/>
      <c r="H149" s="3"/>
      <c r="I149" s="3"/>
      <c r="J149" s="3"/>
    </row>
    <row r="150" spans="2:10">
      <c r="B150" s="3"/>
      <c r="C150" s="3"/>
      <c r="D150" s="3"/>
      <c r="E150" s="3"/>
      <c r="F150" s="3"/>
      <c r="G150" s="3"/>
      <c r="H150" s="3"/>
      <c r="I150" s="3"/>
      <c r="J150" s="3"/>
    </row>
    <row r="151" spans="2:10">
      <c r="B151" s="3"/>
      <c r="C151" s="3"/>
      <c r="D151" s="3"/>
      <c r="E151" s="3"/>
      <c r="F151" s="3"/>
      <c r="G151" s="3"/>
      <c r="H151" s="3"/>
      <c r="I151" s="3"/>
      <c r="J151" s="3"/>
    </row>
    <row r="152" spans="2:10">
      <c r="B152" s="3"/>
      <c r="C152" s="3"/>
      <c r="D152" s="3"/>
      <c r="E152" s="3"/>
      <c r="F152" s="3"/>
      <c r="G152" s="3"/>
      <c r="H152" s="3"/>
      <c r="I152" s="3"/>
      <c r="J152" s="3"/>
    </row>
    <row r="153" spans="2:10">
      <c r="B153" s="3"/>
      <c r="C153" s="3"/>
      <c r="D153" s="3"/>
      <c r="E153" s="3"/>
      <c r="F153" s="3"/>
      <c r="G153" s="3"/>
      <c r="H153" s="3"/>
      <c r="I153" s="3"/>
      <c r="J153" s="3"/>
    </row>
    <row r="154" spans="2:10">
      <c r="B154" s="3"/>
      <c r="C154" s="3"/>
      <c r="D154" s="3"/>
      <c r="E154" s="3"/>
      <c r="F154" s="3"/>
      <c r="G154" s="3"/>
      <c r="H154" s="3"/>
      <c r="I154" s="3"/>
      <c r="J154" s="3"/>
    </row>
    <row r="155" spans="2:10">
      <c r="B155" s="3"/>
      <c r="C155" s="3"/>
      <c r="D155" s="3"/>
      <c r="E155" s="3"/>
      <c r="F155" s="3"/>
      <c r="G155" s="3"/>
      <c r="H155" s="3"/>
      <c r="I155" s="3"/>
      <c r="J155" s="3"/>
    </row>
    <row r="156" spans="2:10">
      <c r="B156" s="3"/>
      <c r="C156" s="3"/>
      <c r="D156" s="3"/>
      <c r="E156" s="3"/>
      <c r="F156" s="3"/>
      <c r="G156" s="3"/>
      <c r="H156" s="3"/>
      <c r="I156" s="3"/>
      <c r="J156" s="3"/>
    </row>
    <row r="157" spans="2:10">
      <c r="B157" s="3"/>
      <c r="C157" s="3"/>
      <c r="D157" s="3"/>
      <c r="E157" s="3"/>
      <c r="F157" s="3"/>
      <c r="G157" s="3"/>
      <c r="H157" s="3"/>
      <c r="I157" s="3"/>
      <c r="J157" s="3"/>
    </row>
    <row r="158" spans="2:10">
      <c r="B158" s="3"/>
      <c r="C158" s="3"/>
      <c r="D158" s="3"/>
      <c r="E158" s="3"/>
      <c r="F158" s="3"/>
      <c r="G158" s="3"/>
      <c r="H158" s="3"/>
      <c r="I158" s="3"/>
      <c r="J158" s="3"/>
    </row>
    <row r="159" spans="2:10">
      <c r="B159" s="3"/>
      <c r="C159" s="3"/>
      <c r="D159" s="3"/>
      <c r="E159" s="3"/>
      <c r="F159" s="3"/>
      <c r="G159" s="3"/>
      <c r="H159" s="3"/>
      <c r="I159" s="3"/>
      <c r="J159" s="3"/>
    </row>
    <row r="160" spans="2:10">
      <c r="B160" s="3"/>
      <c r="C160" s="3"/>
      <c r="D160" s="3"/>
      <c r="E160" s="3"/>
      <c r="F160" s="3"/>
      <c r="G160" s="3"/>
      <c r="H160" s="3"/>
      <c r="I160" s="3"/>
      <c r="J160" s="3"/>
    </row>
    <row r="161" spans="2:10">
      <c r="B161" s="3"/>
      <c r="C161" s="3"/>
      <c r="D161" s="3"/>
      <c r="E161" s="3"/>
      <c r="F161" s="3"/>
      <c r="G161" s="3"/>
      <c r="H161" s="3"/>
      <c r="I161" s="3"/>
      <c r="J161" s="3"/>
    </row>
    <row r="162" spans="2:10">
      <c r="B162" s="3"/>
      <c r="C162" s="3"/>
      <c r="D162" s="3"/>
      <c r="E162" s="3"/>
      <c r="F162" s="3"/>
      <c r="G162" s="3"/>
      <c r="H162" s="3"/>
      <c r="I162" s="3"/>
      <c r="J162" s="3"/>
    </row>
    <row r="163" spans="2:10">
      <c r="B163" s="3"/>
      <c r="C163" s="3"/>
      <c r="D163" s="3"/>
      <c r="E163" s="3"/>
      <c r="F163" s="3"/>
      <c r="G163" s="3"/>
      <c r="H163" s="3"/>
      <c r="I163" s="3"/>
      <c r="J163" s="3"/>
    </row>
    <row r="164" spans="2:10">
      <c r="B164" s="3"/>
      <c r="C164" s="3"/>
      <c r="D164" s="3"/>
      <c r="E164" s="3"/>
      <c r="F164" s="3"/>
      <c r="G164" s="3"/>
      <c r="H164" s="3"/>
      <c r="I164" s="3"/>
      <c r="J164" s="3"/>
    </row>
    <row r="165" spans="2:10">
      <c r="B165" s="3"/>
      <c r="C165" s="3"/>
      <c r="D165" s="3"/>
      <c r="E165" s="3"/>
      <c r="F165" s="3"/>
      <c r="G165" s="3"/>
      <c r="H165" s="3"/>
      <c r="I165" s="3"/>
      <c r="J165" s="3"/>
    </row>
    <row r="166" spans="2:10">
      <c r="B166" s="3"/>
      <c r="C166" s="3"/>
      <c r="D166" s="3"/>
      <c r="E166" s="3"/>
      <c r="F166" s="3"/>
      <c r="G166" s="3"/>
      <c r="H166" s="3"/>
      <c r="I166" s="3"/>
      <c r="J166" s="3"/>
    </row>
    <row r="167" spans="2:10">
      <c r="B167" s="3"/>
      <c r="C167" s="3"/>
      <c r="D167" s="3"/>
      <c r="E167" s="3"/>
      <c r="F167" s="3"/>
      <c r="G167" s="3"/>
      <c r="H167" s="3"/>
      <c r="I167" s="3"/>
      <c r="J167" s="3"/>
    </row>
    <row r="168" spans="2:10">
      <c r="B168" s="3"/>
      <c r="C168" s="3"/>
      <c r="D168" s="3"/>
      <c r="E168" s="3"/>
      <c r="F168" s="3"/>
      <c r="G168" s="3"/>
      <c r="H168" s="3"/>
      <c r="I168" s="3"/>
      <c r="J168" s="3"/>
    </row>
    <row r="169" spans="2:10">
      <c r="B169" s="3"/>
      <c r="C169" s="3"/>
      <c r="D169" s="3"/>
      <c r="E169" s="3"/>
      <c r="F169" s="3"/>
      <c r="G169" s="3"/>
      <c r="H169" s="3"/>
      <c r="I169" s="3"/>
      <c r="J169" s="3"/>
    </row>
    <row r="170" spans="2:10">
      <c r="B170" s="3"/>
      <c r="C170" s="3"/>
      <c r="D170" s="3"/>
      <c r="E170" s="3"/>
      <c r="F170" s="3"/>
      <c r="G170" s="3"/>
      <c r="H170" s="3"/>
      <c r="I170" s="3"/>
      <c r="J170" s="3"/>
    </row>
    <row r="171" spans="2:10">
      <c r="B171" s="3"/>
      <c r="C171" s="3"/>
      <c r="D171" s="3"/>
      <c r="E171" s="3"/>
      <c r="F171" s="3"/>
      <c r="G171" s="3"/>
      <c r="H171" s="3"/>
      <c r="I171" s="3"/>
      <c r="J171" s="3"/>
    </row>
    <row r="172" spans="2:10">
      <c r="B172" s="3"/>
      <c r="C172" s="3"/>
      <c r="D172" s="3"/>
      <c r="E172" s="3"/>
      <c r="F172" s="3"/>
      <c r="G172" s="3"/>
      <c r="H172" s="3"/>
      <c r="I172" s="3"/>
      <c r="J172" s="3"/>
    </row>
    <row r="173" spans="2:10">
      <c r="B173" s="3"/>
      <c r="C173" s="3"/>
      <c r="D173" s="3"/>
      <c r="E173" s="3"/>
      <c r="F173" s="3"/>
      <c r="G173" s="3"/>
      <c r="H173" s="3"/>
      <c r="I173" s="3"/>
      <c r="J173" s="3"/>
    </row>
    <row r="174" spans="2:10">
      <c r="B174" s="3"/>
      <c r="C174" s="3"/>
      <c r="D174" s="3"/>
      <c r="E174" s="3"/>
      <c r="F174" s="3"/>
      <c r="G174" s="3"/>
      <c r="H174" s="3"/>
      <c r="I174" s="3"/>
      <c r="J174" s="3"/>
    </row>
    <row r="175" spans="2:10">
      <c r="B175" s="3"/>
      <c r="C175" s="3"/>
      <c r="D175" s="3"/>
      <c r="E175" s="3"/>
      <c r="F175" s="3"/>
      <c r="G175" s="3"/>
      <c r="H175" s="3"/>
      <c r="I175" s="3"/>
      <c r="J175" s="3"/>
    </row>
    <row r="176" spans="2:10">
      <c r="B176" s="3"/>
      <c r="C176" s="3"/>
      <c r="D176" s="3"/>
      <c r="E176" s="3"/>
      <c r="F176" s="3"/>
      <c r="G176" s="3"/>
      <c r="H176" s="3"/>
      <c r="I176" s="3"/>
      <c r="J176" s="3"/>
    </row>
    <row r="177" spans="2:10">
      <c r="B177" s="3"/>
      <c r="C177" s="3"/>
      <c r="D177" s="3"/>
      <c r="E177" s="3"/>
      <c r="F177" s="3"/>
      <c r="G177" s="3"/>
      <c r="H177" s="3"/>
      <c r="I177" s="3"/>
      <c r="J177" s="3"/>
    </row>
    <row r="178" spans="2:10">
      <c r="B178" s="3"/>
      <c r="C178" s="3"/>
      <c r="D178" s="3"/>
      <c r="E178" s="3"/>
      <c r="F178" s="3"/>
      <c r="G178" s="3"/>
      <c r="H178" s="3"/>
      <c r="I178" s="3"/>
      <c r="J178" s="3"/>
    </row>
    <row r="179" spans="2:10">
      <c r="B179" s="3"/>
      <c r="C179" s="3"/>
      <c r="D179" s="3"/>
      <c r="E179" s="3"/>
      <c r="F179" s="3"/>
      <c r="G179" s="3"/>
      <c r="H179" s="3"/>
      <c r="I179" s="3"/>
      <c r="J179" s="3"/>
    </row>
    <row r="180" spans="2:10">
      <c r="B180" s="3"/>
      <c r="C180" s="3"/>
      <c r="D180" s="3"/>
      <c r="E180" s="3"/>
      <c r="F180" s="3"/>
      <c r="G180" s="3"/>
      <c r="H180" s="3"/>
      <c r="I180" s="3"/>
      <c r="J180" s="3"/>
    </row>
    <row r="181" spans="2:10">
      <c r="B181" s="3"/>
      <c r="C181" s="3"/>
      <c r="D181" s="3"/>
      <c r="E181" s="3"/>
      <c r="F181" s="3"/>
      <c r="G181" s="3"/>
      <c r="H181" s="3"/>
      <c r="I181" s="3"/>
      <c r="J181" s="3"/>
    </row>
    <row r="182" spans="2:10">
      <c r="B182" s="3"/>
      <c r="C182" s="3"/>
      <c r="D182" s="3"/>
      <c r="E182" s="3"/>
      <c r="F182" s="3"/>
      <c r="G182" s="3"/>
      <c r="H182" s="3"/>
      <c r="I182" s="3"/>
      <c r="J182" s="3"/>
    </row>
    <row r="183" spans="2:10">
      <c r="B183" s="3"/>
      <c r="C183" s="3"/>
      <c r="D183" s="3"/>
      <c r="E183" s="3"/>
      <c r="F183" s="3"/>
      <c r="G183" s="3"/>
      <c r="H183" s="3"/>
      <c r="I183" s="3"/>
      <c r="J183" s="3"/>
    </row>
    <row r="184" spans="2:10">
      <c r="B184" s="3"/>
      <c r="C184" s="3"/>
      <c r="D184" s="3"/>
      <c r="E184" s="3"/>
      <c r="F184" s="3"/>
      <c r="G184" s="3"/>
      <c r="H184" s="3"/>
      <c r="I184" s="3"/>
      <c r="J184" s="3"/>
    </row>
    <row r="185" spans="2:10">
      <c r="B185" s="3"/>
      <c r="C185" s="3"/>
      <c r="D185" s="3"/>
      <c r="E185" s="3"/>
      <c r="F185" s="3"/>
      <c r="G185" s="3"/>
      <c r="H185" s="3"/>
      <c r="I185" s="3"/>
      <c r="J185" s="3"/>
    </row>
    <row r="186" spans="2:10">
      <c r="B186" s="3"/>
      <c r="C186" s="3"/>
      <c r="D186" s="3"/>
      <c r="E186" s="3"/>
      <c r="F186" s="3"/>
      <c r="G186" s="3"/>
      <c r="H186" s="3"/>
      <c r="I186" s="3"/>
      <c r="J186" s="3"/>
    </row>
    <row r="187" spans="2:10">
      <c r="B187" s="3"/>
      <c r="C187" s="3"/>
      <c r="D187" s="3"/>
      <c r="E187" s="3"/>
      <c r="F187" s="3"/>
      <c r="G187" s="3"/>
      <c r="H187" s="3"/>
      <c r="I187" s="3"/>
      <c r="J187" s="3"/>
    </row>
    <row r="188" spans="2:10">
      <c r="B188" s="3"/>
      <c r="C188" s="3"/>
      <c r="D188" s="3"/>
      <c r="E188" s="3"/>
      <c r="F188" s="3"/>
      <c r="G188" s="3"/>
      <c r="H188" s="3"/>
      <c r="I188" s="3"/>
      <c r="J188" s="3"/>
    </row>
    <row r="189" spans="2:10">
      <c r="B189" s="3"/>
      <c r="C189" s="3"/>
      <c r="D189" s="3"/>
      <c r="E189" s="3"/>
      <c r="F189" s="3"/>
      <c r="G189" s="3"/>
      <c r="H189" s="3"/>
      <c r="I189" s="3"/>
      <c r="J189" s="3"/>
    </row>
    <row r="190" spans="2:10">
      <c r="B190" s="3"/>
      <c r="C190" s="3"/>
      <c r="D190" s="3"/>
      <c r="E190" s="3"/>
      <c r="F190" s="3"/>
      <c r="G190" s="3"/>
      <c r="H190" s="3"/>
      <c r="I190" s="3"/>
      <c r="J190" s="3"/>
    </row>
    <row r="191" spans="2:10">
      <c r="B191" s="3"/>
      <c r="C191" s="3"/>
      <c r="D191" s="3"/>
      <c r="E191" s="3"/>
      <c r="F191" s="3"/>
      <c r="G191" s="3"/>
      <c r="H191" s="3"/>
      <c r="I191" s="3"/>
      <c r="J191" s="3"/>
    </row>
    <row r="192" spans="2:10">
      <c r="B192" s="3"/>
      <c r="C192" s="3"/>
      <c r="D192" s="3"/>
      <c r="E192" s="3"/>
      <c r="F192" s="3"/>
      <c r="G192" s="3"/>
      <c r="H192" s="3"/>
      <c r="I192" s="3"/>
      <c r="J192" s="3"/>
    </row>
    <row r="193" spans="2:10">
      <c r="B193" s="3"/>
      <c r="C193" s="3"/>
      <c r="D193" s="3"/>
      <c r="E193" s="3"/>
      <c r="F193" s="3"/>
      <c r="G193" s="3"/>
      <c r="H193" s="3"/>
      <c r="I193" s="3"/>
      <c r="J193" s="3"/>
    </row>
    <row r="194" spans="2:10">
      <c r="B194" s="3"/>
      <c r="C194" s="3"/>
      <c r="D194" s="3"/>
      <c r="E194" s="3"/>
      <c r="F194" s="3"/>
      <c r="G194" s="3"/>
      <c r="H194" s="3"/>
      <c r="I194" s="3"/>
      <c r="J194" s="3"/>
    </row>
    <row r="195" spans="2:10">
      <c r="B195" s="3"/>
      <c r="C195" s="3"/>
      <c r="D195" s="3"/>
      <c r="E195" s="3"/>
      <c r="F195" s="3"/>
      <c r="G195" s="3"/>
      <c r="H195" s="3"/>
      <c r="I195" s="3"/>
      <c r="J195" s="3"/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>
      <c r="B197" s="3"/>
      <c r="C197" s="3"/>
      <c r="D197" s="3"/>
      <c r="E197" s="3"/>
      <c r="F197" s="3"/>
      <c r="G197" s="3"/>
      <c r="H197" s="3"/>
      <c r="I197" s="3"/>
      <c r="J197" s="3"/>
    </row>
    <row r="198" spans="2:10">
      <c r="B198" s="3"/>
      <c r="C198" s="3"/>
      <c r="D198" s="3"/>
      <c r="E198" s="3"/>
      <c r="F198" s="3"/>
      <c r="G198" s="3"/>
      <c r="H198" s="3"/>
      <c r="I198" s="3"/>
      <c r="J198" s="3"/>
    </row>
    <row r="199" spans="2:10">
      <c r="B199" s="3"/>
      <c r="C199" s="3"/>
      <c r="D199" s="3"/>
      <c r="E199" s="3"/>
      <c r="F199" s="3"/>
      <c r="G199" s="3"/>
      <c r="H199" s="3"/>
      <c r="I199" s="3"/>
      <c r="J199" s="3"/>
    </row>
    <row r="200" spans="2:10">
      <c r="B200" s="3"/>
      <c r="C200" s="3"/>
      <c r="D200" s="3"/>
      <c r="E200" s="3"/>
      <c r="F200" s="3"/>
      <c r="G200" s="3"/>
      <c r="H200" s="3"/>
      <c r="I200" s="3"/>
      <c r="J200" s="3"/>
    </row>
    <row r="201" spans="2:10">
      <c r="B201" s="3"/>
      <c r="C201" s="3"/>
      <c r="D201" s="3"/>
      <c r="E201" s="3"/>
      <c r="F201" s="3"/>
      <c r="G201" s="3"/>
      <c r="H201" s="3"/>
      <c r="I201" s="3"/>
      <c r="J201" s="3"/>
    </row>
    <row r="202" spans="2:10">
      <c r="B202" s="3"/>
      <c r="C202" s="3"/>
      <c r="D202" s="3"/>
      <c r="E202" s="3"/>
      <c r="F202" s="3"/>
      <c r="G202" s="3"/>
      <c r="H202" s="3"/>
      <c r="I202" s="3"/>
      <c r="J202" s="3"/>
    </row>
    <row r="203" spans="2:10">
      <c r="B203" s="3"/>
      <c r="C203" s="3"/>
      <c r="D203" s="3"/>
      <c r="E203" s="3"/>
      <c r="F203" s="3"/>
      <c r="G203" s="3"/>
      <c r="H203" s="3"/>
      <c r="I203" s="3"/>
      <c r="J203" s="3"/>
    </row>
    <row r="204" spans="2:10">
      <c r="B204" s="3"/>
      <c r="C204" s="3"/>
      <c r="D204" s="3"/>
      <c r="E204" s="3"/>
      <c r="F204" s="3"/>
      <c r="G204" s="3"/>
      <c r="H204" s="3"/>
      <c r="I204" s="3"/>
      <c r="J204" s="3"/>
    </row>
    <row r="205" spans="2:10">
      <c r="B205" s="3"/>
      <c r="C205" s="3"/>
      <c r="D205" s="3"/>
      <c r="E205" s="3"/>
      <c r="F205" s="3"/>
      <c r="G205" s="3"/>
      <c r="H205" s="3"/>
      <c r="I205" s="3"/>
      <c r="J205" s="3"/>
    </row>
    <row r="206" spans="2:10">
      <c r="B206" s="3"/>
      <c r="C206" s="3"/>
      <c r="D206" s="3"/>
      <c r="E206" s="3"/>
      <c r="F206" s="3"/>
      <c r="G206" s="3"/>
      <c r="H206" s="3"/>
      <c r="I206" s="3"/>
      <c r="J206" s="3"/>
    </row>
    <row r="207" spans="2:10">
      <c r="B207" s="3"/>
      <c r="C207" s="3"/>
      <c r="D207" s="3"/>
      <c r="E207" s="3"/>
      <c r="F207" s="3"/>
      <c r="G207" s="3"/>
      <c r="H207" s="3"/>
      <c r="I207" s="3"/>
      <c r="J207" s="3"/>
    </row>
    <row r="208" spans="2:10">
      <c r="B208" s="3"/>
      <c r="C208" s="3"/>
      <c r="D208" s="3"/>
      <c r="E208" s="3"/>
      <c r="F208" s="3"/>
      <c r="G208" s="3"/>
      <c r="H208" s="3"/>
      <c r="I208" s="3"/>
      <c r="J208" s="3"/>
    </row>
    <row r="209" spans="2:10">
      <c r="B209" s="3"/>
      <c r="C209" s="3"/>
      <c r="D209" s="3"/>
      <c r="E209" s="3"/>
      <c r="F209" s="3"/>
      <c r="G209" s="3"/>
      <c r="H209" s="3"/>
      <c r="I209" s="3"/>
      <c r="J209" s="3"/>
    </row>
    <row r="210" spans="2:10">
      <c r="B210" s="3"/>
      <c r="C210" s="3"/>
      <c r="D210" s="3"/>
      <c r="E210" s="3"/>
      <c r="F210" s="3"/>
      <c r="G210" s="3"/>
      <c r="H210" s="3"/>
      <c r="I210" s="3"/>
      <c r="J210" s="3"/>
    </row>
    <row r="211" spans="2:10">
      <c r="B211" s="3"/>
      <c r="C211" s="3"/>
      <c r="D211" s="3"/>
      <c r="E211" s="3"/>
      <c r="F211" s="3"/>
      <c r="G211" s="3"/>
      <c r="H211" s="3"/>
      <c r="I211" s="3"/>
      <c r="J211" s="3"/>
    </row>
    <row r="212" spans="2:10">
      <c r="B212" s="3"/>
      <c r="C212" s="3"/>
      <c r="D212" s="3"/>
      <c r="E212" s="3"/>
      <c r="F212" s="3"/>
      <c r="G212" s="3"/>
      <c r="H212" s="3"/>
      <c r="I212" s="3"/>
      <c r="J212" s="3"/>
    </row>
    <row r="213" spans="2:10">
      <c r="B213" s="3"/>
      <c r="C213" s="3"/>
      <c r="D213" s="3"/>
      <c r="E213" s="3"/>
      <c r="F213" s="3"/>
      <c r="G213" s="3"/>
      <c r="H213" s="3"/>
      <c r="I213" s="3"/>
      <c r="J213" s="3"/>
    </row>
    <row r="214" spans="2:10">
      <c r="B214" s="3"/>
      <c r="C214" s="3"/>
      <c r="D214" s="3"/>
      <c r="E214" s="3"/>
      <c r="F214" s="3"/>
      <c r="G214" s="3"/>
      <c r="H214" s="3"/>
      <c r="I214" s="3"/>
      <c r="J214" s="3"/>
    </row>
    <row r="215" spans="2:10">
      <c r="B215" s="3"/>
      <c r="C215" s="3"/>
      <c r="D215" s="3"/>
      <c r="E215" s="3"/>
      <c r="F215" s="3"/>
      <c r="G215" s="3"/>
      <c r="H215" s="3"/>
      <c r="I215" s="3"/>
      <c r="J215" s="3"/>
    </row>
    <row r="216" spans="2:10">
      <c r="B216" s="3"/>
      <c r="C216" s="3"/>
      <c r="D216" s="3"/>
      <c r="E216" s="3"/>
      <c r="F216" s="3"/>
      <c r="G216" s="3"/>
      <c r="H216" s="3"/>
      <c r="I216" s="3"/>
      <c r="J216" s="3"/>
    </row>
    <row r="217" spans="2:10">
      <c r="B217" s="3"/>
      <c r="C217" s="3"/>
      <c r="D217" s="3"/>
      <c r="E217" s="3"/>
      <c r="F217" s="3"/>
      <c r="G217" s="3"/>
      <c r="H217" s="3"/>
      <c r="I217" s="3"/>
      <c r="J217" s="3"/>
    </row>
    <row r="218" spans="2:10">
      <c r="B218" s="3"/>
      <c r="C218" s="3"/>
      <c r="D218" s="3"/>
      <c r="E218" s="3"/>
      <c r="F218" s="3"/>
      <c r="G218" s="3"/>
      <c r="H218" s="3"/>
      <c r="I218" s="3"/>
      <c r="J218" s="3"/>
    </row>
    <row r="219" spans="2:10">
      <c r="B219" s="3"/>
      <c r="C219" s="3"/>
      <c r="D219" s="3"/>
      <c r="E219" s="3"/>
      <c r="F219" s="3"/>
      <c r="G219" s="3"/>
      <c r="H219" s="3"/>
      <c r="I219" s="3"/>
      <c r="J219" s="3"/>
    </row>
    <row r="220" spans="2:10">
      <c r="B220" s="3"/>
      <c r="C220" s="3"/>
      <c r="D220" s="3"/>
      <c r="E220" s="3"/>
      <c r="F220" s="3"/>
      <c r="G220" s="3"/>
      <c r="H220" s="3"/>
      <c r="I220" s="3"/>
      <c r="J220" s="3"/>
    </row>
    <row r="221" spans="2:10">
      <c r="B221" s="3"/>
      <c r="C221" s="3"/>
      <c r="D221" s="3"/>
      <c r="E221" s="3"/>
      <c r="F221" s="3"/>
      <c r="G221" s="3"/>
      <c r="H221" s="3"/>
      <c r="I221" s="3"/>
      <c r="J221" s="3"/>
    </row>
    <row r="222" spans="2:10">
      <c r="B222" s="3"/>
      <c r="C222" s="3"/>
      <c r="D222" s="3"/>
      <c r="E222" s="3"/>
      <c r="F222" s="3"/>
      <c r="G222" s="3"/>
      <c r="H222" s="3"/>
      <c r="I222" s="3"/>
      <c r="J222" s="3"/>
    </row>
    <row r="223" spans="2:10">
      <c r="B223" s="3"/>
      <c r="C223" s="3"/>
      <c r="D223" s="3"/>
      <c r="E223" s="3"/>
      <c r="F223" s="3"/>
      <c r="G223" s="3"/>
      <c r="H223" s="3"/>
      <c r="I223" s="3"/>
      <c r="J223" s="3"/>
    </row>
    <row r="224" spans="2:10">
      <c r="B224" s="3"/>
      <c r="C224" s="3"/>
      <c r="D224" s="3"/>
      <c r="E224" s="3"/>
      <c r="F224" s="3"/>
      <c r="G224" s="3"/>
      <c r="H224" s="3"/>
      <c r="I224" s="3"/>
      <c r="J224" s="3"/>
    </row>
    <row r="225" spans="2:10">
      <c r="B225" s="3"/>
      <c r="C225" s="3"/>
      <c r="D225" s="3"/>
      <c r="E225" s="3"/>
      <c r="F225" s="3"/>
      <c r="G225" s="3"/>
      <c r="H225" s="3"/>
      <c r="I225" s="3"/>
      <c r="J225" s="3"/>
    </row>
    <row r="226" spans="2:10">
      <c r="B226" s="3"/>
      <c r="C226" s="3"/>
      <c r="D226" s="3"/>
      <c r="E226" s="3"/>
      <c r="F226" s="3"/>
      <c r="G226" s="3"/>
      <c r="H226" s="3"/>
      <c r="I226" s="3"/>
      <c r="J226" s="3"/>
    </row>
    <row r="227" spans="2:10">
      <c r="B227" s="3"/>
      <c r="C227" s="3"/>
      <c r="D227" s="3"/>
      <c r="E227" s="3"/>
      <c r="F227" s="3"/>
      <c r="G227" s="3"/>
      <c r="H227" s="3"/>
      <c r="I227" s="3"/>
      <c r="J227" s="3"/>
    </row>
    <row r="228" spans="2:10">
      <c r="B228" s="3"/>
      <c r="C228" s="3"/>
      <c r="D228" s="3"/>
      <c r="E228" s="3"/>
      <c r="F228" s="3"/>
      <c r="G228" s="3"/>
      <c r="H228" s="3"/>
      <c r="I228" s="3"/>
      <c r="J228" s="3"/>
    </row>
    <row r="229" spans="2:10">
      <c r="B229" s="3"/>
      <c r="C229" s="3"/>
      <c r="D229" s="3"/>
      <c r="E229" s="3"/>
      <c r="F229" s="3"/>
      <c r="G229" s="3"/>
      <c r="H229" s="3"/>
      <c r="I229" s="3"/>
      <c r="J229" s="3"/>
    </row>
    <row r="230" spans="2:10">
      <c r="B230" s="3"/>
      <c r="C230" s="3"/>
      <c r="D230" s="3"/>
      <c r="E230" s="3"/>
      <c r="F230" s="3"/>
      <c r="G230" s="3"/>
      <c r="H230" s="3"/>
      <c r="I230" s="3"/>
      <c r="J230" s="3"/>
    </row>
    <row r="231" spans="2:10">
      <c r="B231" s="3"/>
      <c r="C231" s="3"/>
      <c r="D231" s="3"/>
      <c r="E231" s="3"/>
      <c r="F231" s="3"/>
      <c r="G231" s="3"/>
      <c r="H231" s="3"/>
      <c r="I231" s="3"/>
      <c r="J231" s="3"/>
    </row>
    <row r="236" spans="2:10">
      <c r="B236" s="3"/>
      <c r="C236" s="3"/>
      <c r="D236" s="3"/>
      <c r="E236" s="3"/>
      <c r="F236" s="3"/>
      <c r="G236" s="3"/>
      <c r="H236" s="3"/>
      <c r="I236" s="3"/>
      <c r="J236" s="3"/>
    </row>
    <row r="240" spans="2:10">
      <c r="B240" s="3"/>
      <c r="C240" s="3"/>
      <c r="D240" s="3"/>
      <c r="E240" s="3"/>
      <c r="F240" s="3"/>
      <c r="G240" s="3"/>
      <c r="H240" s="3"/>
      <c r="I240" s="3"/>
      <c r="J240" s="3"/>
    </row>
    <row r="242" spans="2:10">
      <c r="B242" s="3"/>
      <c r="C242" s="3"/>
      <c r="D242" s="3"/>
      <c r="E242" s="3"/>
      <c r="F242" s="3"/>
      <c r="G242" s="3"/>
      <c r="H242" s="3"/>
      <c r="I242" s="3"/>
      <c r="J242" s="3"/>
    </row>
    <row r="243" spans="2:10">
      <c r="B243" s="3"/>
      <c r="C243" s="3"/>
      <c r="D243" s="3"/>
      <c r="E243" s="3"/>
      <c r="F243" s="3"/>
      <c r="G243" s="3"/>
      <c r="H243" s="3"/>
      <c r="I243" s="3"/>
      <c r="J243" s="3"/>
    </row>
    <row r="244" spans="2:10">
      <c r="B244" s="3"/>
      <c r="C244" s="3"/>
      <c r="D244" s="3"/>
      <c r="E244" s="3"/>
      <c r="F244" s="3"/>
      <c r="G244" s="3"/>
      <c r="H244" s="3"/>
      <c r="I244" s="3"/>
      <c r="J244" s="3"/>
    </row>
    <row r="245" spans="2:10">
      <c r="B245" s="3"/>
      <c r="C245" s="3"/>
      <c r="D245" s="3"/>
      <c r="E245" s="3"/>
      <c r="F245" s="3"/>
      <c r="G245" s="3"/>
      <c r="H245" s="3"/>
      <c r="I245" s="3"/>
      <c r="J245" s="3"/>
    </row>
    <row r="246" spans="2:10">
      <c r="B246" s="3"/>
      <c r="C246" s="3"/>
      <c r="D246" s="3"/>
      <c r="E246" s="3"/>
      <c r="F246" s="3"/>
      <c r="G246" s="3"/>
      <c r="H246" s="3"/>
      <c r="I246" s="3"/>
      <c r="J246" s="3"/>
    </row>
    <row r="247" spans="2:10">
      <c r="B247" s="3"/>
      <c r="C247" s="3"/>
      <c r="D247" s="3"/>
      <c r="E247" s="3"/>
      <c r="F247" s="3"/>
      <c r="G247" s="3"/>
      <c r="H247" s="3"/>
      <c r="I247" s="3"/>
      <c r="J247" s="3"/>
    </row>
    <row r="248" spans="2:10">
      <c r="B248" s="3"/>
      <c r="C248" s="3"/>
      <c r="D248" s="3"/>
      <c r="E248" s="3"/>
      <c r="F248" s="3"/>
      <c r="G248" s="3"/>
      <c r="H248" s="3"/>
      <c r="I248" s="3"/>
      <c r="J248" s="3"/>
    </row>
    <row r="249" spans="2:10">
      <c r="B249" s="3"/>
      <c r="C249" s="3"/>
      <c r="D249" s="3"/>
      <c r="E249" s="3"/>
      <c r="F249" s="3"/>
      <c r="G249" s="3"/>
      <c r="H249" s="3"/>
      <c r="I249" s="3"/>
      <c r="J249" s="3"/>
    </row>
    <row r="250" spans="2:10">
      <c r="B250" s="3"/>
      <c r="C250" s="3"/>
      <c r="D250" s="3"/>
      <c r="E250" s="3"/>
      <c r="F250" s="3"/>
      <c r="G250" s="3"/>
      <c r="H250" s="3"/>
      <c r="I250" s="3"/>
      <c r="J250" s="3"/>
    </row>
    <row r="251" spans="2:10">
      <c r="B251" s="3"/>
      <c r="C251" s="3"/>
      <c r="D251" s="3"/>
      <c r="E251" s="3"/>
      <c r="F251" s="3"/>
      <c r="G251" s="3"/>
      <c r="H251" s="3"/>
      <c r="I251" s="3"/>
      <c r="J251" s="3"/>
    </row>
    <row r="252" spans="2:10">
      <c r="B252" s="3"/>
      <c r="C252" s="3"/>
      <c r="D252" s="3"/>
      <c r="E252" s="3"/>
      <c r="F252" s="3"/>
      <c r="G252" s="3"/>
      <c r="H252" s="3"/>
      <c r="I252" s="3"/>
      <c r="J252" s="3"/>
    </row>
    <row r="253" spans="2:10">
      <c r="B253" s="3"/>
      <c r="C253" s="3"/>
      <c r="D253" s="3"/>
      <c r="E253" s="3"/>
      <c r="F253" s="3"/>
      <c r="G253" s="3"/>
      <c r="H253" s="3"/>
      <c r="I253" s="3"/>
      <c r="J253" s="3"/>
    </row>
    <row r="254" spans="2:10">
      <c r="B254" s="3"/>
      <c r="C254" s="3"/>
      <c r="D254" s="3"/>
      <c r="E254" s="3"/>
      <c r="F254" s="3"/>
      <c r="G254" s="3"/>
      <c r="H254" s="3"/>
      <c r="I254" s="3"/>
      <c r="J254" s="3"/>
    </row>
    <row r="255" spans="2:10">
      <c r="B255" s="3"/>
      <c r="C255" s="3"/>
      <c r="D255" s="3"/>
      <c r="E255" s="3"/>
      <c r="F255" s="3"/>
      <c r="G255" s="3"/>
      <c r="H255" s="3"/>
      <c r="I255" s="3"/>
      <c r="J255" s="3"/>
    </row>
    <row r="256" spans="2:10">
      <c r="B256" s="3"/>
      <c r="C256" s="3"/>
      <c r="D256" s="3"/>
      <c r="E256" s="3"/>
      <c r="F256" s="3"/>
      <c r="G256" s="3"/>
      <c r="H256" s="3"/>
      <c r="I256" s="3"/>
      <c r="J256" s="3"/>
    </row>
    <row r="257" spans="2:10">
      <c r="B257" s="3"/>
      <c r="C257" s="3"/>
      <c r="D257" s="3"/>
      <c r="E257" s="3"/>
      <c r="F257" s="3"/>
      <c r="G257" s="3"/>
      <c r="H257" s="3"/>
      <c r="I257" s="3"/>
      <c r="J257" s="3"/>
    </row>
    <row r="258" spans="2:10">
      <c r="B258" s="3"/>
      <c r="C258" s="3"/>
      <c r="D258" s="3"/>
      <c r="E258" s="3"/>
      <c r="F258" s="3"/>
      <c r="G258" s="3"/>
      <c r="H258" s="3"/>
      <c r="I258" s="3"/>
      <c r="J258" s="3"/>
    </row>
    <row r="259" spans="2:10">
      <c r="B259" s="3"/>
      <c r="C259" s="3"/>
      <c r="D259" s="3"/>
      <c r="E259" s="3"/>
      <c r="F259" s="3"/>
      <c r="G259" s="3"/>
      <c r="H259" s="3"/>
      <c r="I259" s="3"/>
      <c r="J259" s="3"/>
    </row>
    <row r="260" spans="2:10">
      <c r="B260" s="3"/>
      <c r="C260" s="3"/>
      <c r="D260" s="3"/>
      <c r="E260" s="3"/>
      <c r="F260" s="3"/>
      <c r="G260" s="3"/>
      <c r="H260" s="3"/>
      <c r="I260" s="3"/>
      <c r="J260" s="3"/>
    </row>
    <row r="261" spans="2:10">
      <c r="B261" s="3"/>
      <c r="C261" s="3"/>
      <c r="D261" s="3"/>
      <c r="E261" s="3"/>
      <c r="F261" s="3"/>
      <c r="G261" s="3"/>
      <c r="H261" s="3"/>
      <c r="I261" s="3"/>
      <c r="J261" s="3"/>
    </row>
    <row r="262" spans="2:10">
      <c r="B262" s="3"/>
      <c r="C262" s="3"/>
      <c r="D262" s="3"/>
      <c r="E262" s="3"/>
      <c r="F262" s="3"/>
      <c r="G262" s="3"/>
      <c r="H262" s="3"/>
      <c r="I262" s="3"/>
      <c r="J262" s="3"/>
    </row>
    <row r="263" spans="2:10">
      <c r="B263" s="3"/>
      <c r="C263" s="3"/>
      <c r="D263" s="3"/>
      <c r="E263" s="3"/>
      <c r="F263" s="3"/>
      <c r="G263" s="3"/>
      <c r="H263" s="3"/>
      <c r="I263" s="3"/>
      <c r="J263" s="3"/>
    </row>
    <row r="264" spans="2:10">
      <c r="B264" s="3"/>
      <c r="C264" s="3"/>
      <c r="D264" s="3"/>
      <c r="E264" s="3"/>
      <c r="F264" s="3"/>
      <c r="G264" s="3"/>
      <c r="H264" s="3"/>
      <c r="I264" s="3"/>
      <c r="J264" s="3"/>
    </row>
    <row r="265" spans="2:10">
      <c r="B265" s="3"/>
      <c r="C265" s="3"/>
      <c r="D265" s="3"/>
      <c r="E265" s="3"/>
      <c r="F265" s="3"/>
      <c r="G265" s="3"/>
      <c r="H265" s="3"/>
      <c r="I265" s="3"/>
      <c r="J265" s="3"/>
    </row>
    <row r="266" spans="2:10">
      <c r="B266" s="3"/>
      <c r="C266" s="3"/>
      <c r="D266" s="3"/>
      <c r="E266" s="3"/>
      <c r="F266" s="3"/>
      <c r="G266" s="3"/>
      <c r="H266" s="3"/>
      <c r="I266" s="3"/>
      <c r="J266" s="3"/>
    </row>
    <row r="267" spans="2:10">
      <c r="B267" s="3"/>
      <c r="C267" s="3"/>
      <c r="D267" s="3"/>
      <c r="E267" s="3"/>
      <c r="F267" s="3"/>
      <c r="G267" s="3"/>
      <c r="H267" s="3"/>
      <c r="I267" s="3"/>
      <c r="J267" s="3"/>
    </row>
    <row r="268" spans="2:10">
      <c r="B268" s="3"/>
      <c r="C268" s="3"/>
      <c r="D268" s="3"/>
      <c r="E268" s="3"/>
      <c r="F268" s="3"/>
      <c r="G268" s="3"/>
      <c r="H268" s="3"/>
      <c r="I268" s="3"/>
      <c r="J268" s="3"/>
    </row>
    <row r="269" spans="2:10">
      <c r="B269" s="3"/>
      <c r="C269" s="3"/>
      <c r="D269" s="3"/>
      <c r="E269" s="3"/>
      <c r="F269" s="3"/>
      <c r="G269" s="3"/>
      <c r="H269" s="3"/>
      <c r="I269" s="3"/>
      <c r="J269" s="3"/>
    </row>
    <row r="270" spans="2:10">
      <c r="B270" s="3"/>
      <c r="C270" s="3"/>
      <c r="D270" s="3"/>
      <c r="E270" s="3"/>
      <c r="F270" s="3"/>
      <c r="G270" s="3"/>
      <c r="H270" s="3"/>
      <c r="I270" s="3"/>
      <c r="J270" s="3"/>
    </row>
    <row r="271" spans="2:10">
      <c r="B271" s="3"/>
      <c r="C271" s="3"/>
      <c r="D271" s="3"/>
      <c r="E271" s="3"/>
      <c r="F271" s="3"/>
      <c r="G271" s="3"/>
      <c r="H271" s="3"/>
      <c r="I271" s="3"/>
      <c r="J271" s="3"/>
    </row>
    <row r="272" spans="2:10">
      <c r="B272" s="3"/>
      <c r="C272" s="3"/>
      <c r="D272" s="3"/>
      <c r="E272" s="3"/>
      <c r="F272" s="3"/>
      <c r="G272" s="3"/>
      <c r="H272" s="3"/>
      <c r="I272" s="3"/>
      <c r="J272" s="3"/>
    </row>
    <row r="273" spans="2:10">
      <c r="B273" s="3"/>
      <c r="C273" s="3"/>
      <c r="D273" s="3"/>
      <c r="E273" s="3"/>
      <c r="F273" s="3"/>
      <c r="G273" s="3"/>
      <c r="H273" s="3"/>
      <c r="I273" s="3"/>
      <c r="J273" s="3"/>
    </row>
    <row r="274" spans="2:10">
      <c r="B274" s="3"/>
      <c r="C274" s="3"/>
      <c r="D274" s="3"/>
      <c r="E274" s="3"/>
      <c r="F274" s="3"/>
      <c r="G274" s="3"/>
      <c r="H274" s="3"/>
      <c r="I274" s="3"/>
      <c r="J274" s="3"/>
    </row>
    <row r="275" spans="2:10">
      <c r="B275" s="3"/>
      <c r="C275" s="3"/>
      <c r="D275" s="3"/>
      <c r="E275" s="3"/>
      <c r="F275" s="3"/>
      <c r="G275" s="3"/>
      <c r="H275" s="3"/>
      <c r="I275" s="3"/>
      <c r="J275" s="3"/>
    </row>
    <row r="276" spans="2:10">
      <c r="B276" s="3"/>
      <c r="C276" s="3"/>
      <c r="D276" s="3"/>
      <c r="E276" s="3"/>
      <c r="F276" s="3"/>
      <c r="G276" s="3"/>
      <c r="H276" s="3"/>
      <c r="I276" s="3"/>
      <c r="J276" s="3"/>
    </row>
    <row r="277" spans="2:10">
      <c r="B277" s="3"/>
      <c r="C277" s="3"/>
      <c r="D277" s="3"/>
      <c r="E277" s="3"/>
      <c r="F277" s="3"/>
      <c r="G277" s="3"/>
      <c r="H277" s="3"/>
      <c r="I277" s="3"/>
      <c r="J277" s="3"/>
    </row>
    <row r="278" spans="2:10">
      <c r="B278" s="3"/>
      <c r="C278" s="3"/>
      <c r="D278" s="3"/>
      <c r="E278" s="3"/>
      <c r="F278" s="3"/>
      <c r="G278" s="3"/>
      <c r="H278" s="3"/>
      <c r="I278" s="3"/>
      <c r="J278" s="3"/>
    </row>
    <row r="279" spans="2:10">
      <c r="B279" s="3"/>
      <c r="C279" s="3"/>
      <c r="D279" s="3"/>
      <c r="E279" s="3"/>
      <c r="F279" s="3"/>
      <c r="G279" s="3"/>
      <c r="H279" s="3"/>
      <c r="I279" s="3"/>
      <c r="J279" s="3"/>
    </row>
    <row r="280" spans="2:10">
      <c r="B280" s="3"/>
      <c r="C280" s="3"/>
      <c r="D280" s="3"/>
      <c r="E280" s="3"/>
      <c r="F280" s="3"/>
      <c r="G280" s="3"/>
      <c r="H280" s="3"/>
      <c r="I280" s="3"/>
      <c r="J280" s="3"/>
    </row>
    <row r="281" spans="2:10">
      <c r="B281" s="3"/>
      <c r="C281" s="3"/>
      <c r="D281" s="3"/>
      <c r="E281" s="3"/>
      <c r="F281" s="3"/>
      <c r="G281" s="3"/>
      <c r="H281" s="3"/>
      <c r="I281" s="3"/>
      <c r="J281" s="3"/>
    </row>
    <row r="282" spans="2:10">
      <c r="B282" s="3"/>
      <c r="C282" s="3"/>
      <c r="D282" s="3"/>
      <c r="E282" s="3"/>
      <c r="F282" s="3"/>
      <c r="G282" s="3"/>
      <c r="H282" s="3"/>
      <c r="I282" s="3"/>
      <c r="J282" s="3"/>
    </row>
    <row r="283" spans="2:10">
      <c r="B283" s="3"/>
      <c r="C283" s="3"/>
      <c r="D283" s="3"/>
      <c r="E283" s="3"/>
      <c r="F283" s="3"/>
      <c r="G283" s="3"/>
      <c r="H283" s="3"/>
      <c r="I283" s="3"/>
      <c r="J283" s="3"/>
    </row>
    <row r="284" spans="2:10">
      <c r="B284" s="3"/>
      <c r="C284" s="3"/>
      <c r="D284" s="3"/>
      <c r="E284" s="3"/>
      <c r="F284" s="3"/>
      <c r="G284" s="3"/>
      <c r="H284" s="3"/>
      <c r="I284" s="3"/>
      <c r="J284" s="3"/>
    </row>
    <row r="285" spans="2:10">
      <c r="B285" s="3"/>
      <c r="C285" s="3"/>
      <c r="D285" s="3"/>
      <c r="E285" s="3"/>
      <c r="F285" s="3"/>
      <c r="G285" s="3"/>
      <c r="H285" s="3"/>
      <c r="I285" s="3"/>
      <c r="J285" s="3"/>
    </row>
    <row r="286" spans="2:10">
      <c r="B286" s="3"/>
      <c r="C286" s="3"/>
      <c r="D286" s="3"/>
      <c r="E286" s="3"/>
      <c r="F286" s="3"/>
      <c r="G286" s="3"/>
      <c r="H286" s="3"/>
      <c r="I286" s="3"/>
      <c r="J286" s="3"/>
    </row>
    <row r="287" spans="2:10">
      <c r="B287" s="3"/>
      <c r="C287" s="3"/>
      <c r="D287" s="3"/>
      <c r="E287" s="3"/>
      <c r="F287" s="3"/>
      <c r="G287" s="3"/>
      <c r="H287" s="3"/>
      <c r="I287" s="3"/>
      <c r="J287" s="3"/>
    </row>
    <row r="288" spans="2:10">
      <c r="B288" s="3"/>
      <c r="C288" s="3"/>
      <c r="D288" s="3"/>
      <c r="E288" s="3"/>
      <c r="F288" s="3"/>
      <c r="G288" s="3"/>
      <c r="H288" s="3"/>
      <c r="I288" s="3"/>
      <c r="J288" s="3"/>
    </row>
    <row r="289" spans="2:10">
      <c r="B289" s="3"/>
      <c r="C289" s="3"/>
      <c r="D289" s="3"/>
      <c r="E289" s="3"/>
      <c r="F289" s="3"/>
      <c r="G289" s="3"/>
      <c r="H289" s="3"/>
      <c r="I289" s="3"/>
      <c r="J289" s="3"/>
    </row>
    <row r="290" spans="2:10">
      <c r="B290" s="3"/>
      <c r="C290" s="3"/>
      <c r="D290" s="3"/>
      <c r="E290" s="3"/>
      <c r="F290" s="3"/>
      <c r="G290" s="3"/>
      <c r="H290" s="3"/>
      <c r="I290" s="3"/>
      <c r="J290" s="3"/>
    </row>
  </sheetData>
  <mergeCells count="12">
    <mergeCell ref="B1:J1"/>
    <mergeCell ref="B2:J2"/>
    <mergeCell ref="B4:J4"/>
    <mergeCell ref="C22:E22"/>
    <mergeCell ref="B23:J23"/>
    <mergeCell ref="C27:E27"/>
    <mergeCell ref="B28:J28"/>
    <mergeCell ref="C33:E33"/>
    <mergeCell ref="B34:J34"/>
    <mergeCell ref="C36:E36"/>
    <mergeCell ref="B37:J37"/>
    <mergeCell ref="D5:D21"/>
  </mergeCells>
  <printOptions horizontalCentered="1"/>
  <pageMargins left="0.31496062992126" right="0.31496062992126" top="0.393700787401575" bottom="0.354330708661417" header="0.31496062992126" footer="0.31496062992126"/>
  <pageSetup paperSize="9" scale="74" fitToHeight="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P93"/>
  <sheetViews>
    <sheetView zoomScale="85" zoomScaleNormal="85" workbookViewId="0">
      <selection activeCell="A4" sqref="$A4:$XFD14"/>
    </sheetView>
  </sheetViews>
  <sheetFormatPr defaultColWidth="9.14285714285714" defaultRowHeight="18.75"/>
  <cols>
    <col min="1" max="1" width="9.14285714285714" style="114"/>
    <col min="2" max="2" width="7.71428571428571" style="115" customWidth="1"/>
    <col min="3" max="3" width="19.8571428571429" style="115" customWidth="1"/>
    <col min="4" max="4" width="24.4285714285714" style="185" customWidth="1"/>
    <col min="5" max="5" width="18.2857142857143" style="115" customWidth="1"/>
    <col min="6" max="6" width="9.57142857142857" style="187" hidden="1" customWidth="1"/>
    <col min="7" max="7" width="18" style="188" customWidth="1"/>
    <col min="8" max="8" width="22.4285714285714" style="115" customWidth="1"/>
    <col min="9" max="9" width="12" style="115" customWidth="1"/>
    <col min="10" max="10" width="16.4285714285714" style="114" customWidth="1"/>
    <col min="11" max="11" width="12" style="114" customWidth="1"/>
    <col min="12" max="12" width="16.4285714285714" style="114" customWidth="1"/>
    <col min="13" max="13" width="12" style="114" customWidth="1"/>
    <col min="14" max="14" width="18" style="114" customWidth="1"/>
    <col min="15" max="15" width="13.5714285714286" style="114" customWidth="1"/>
    <col min="16" max="16" width="18" style="114" customWidth="1"/>
    <col min="17" max="16384" width="9.14285714285714" style="114"/>
  </cols>
  <sheetData>
    <row r="2" ht="21" spans="2:5">
      <c r="B2" s="200"/>
      <c r="C2" s="200"/>
      <c r="E2" s="445" t="s">
        <v>637</v>
      </c>
    </row>
    <row r="3" s="291" customFormat="1" ht="43.5" customHeight="1" spans="2:9">
      <c r="B3" s="121" t="s">
        <v>2</v>
      </c>
      <c r="C3" s="121" t="s">
        <v>3</v>
      </c>
      <c r="D3" s="121" t="s">
        <v>4</v>
      </c>
      <c r="E3" s="121" t="s">
        <v>5</v>
      </c>
      <c r="F3" s="121" t="s">
        <v>6</v>
      </c>
      <c r="G3" s="122" t="s">
        <v>7</v>
      </c>
      <c r="H3" s="9" t="s">
        <v>8</v>
      </c>
      <c r="I3" s="121" t="s">
        <v>10</v>
      </c>
    </row>
    <row r="15" spans="2:7">
      <c r="B15" s="114"/>
      <c r="C15" s="114"/>
      <c r="D15" s="114"/>
      <c r="E15" s="114"/>
      <c r="F15" s="114"/>
      <c r="G15" s="114"/>
    </row>
    <row r="16" spans="2:9">
      <c r="B16" s="188"/>
      <c r="C16" s="188"/>
      <c r="D16" s="114"/>
      <c r="E16" s="114"/>
      <c r="F16" s="114"/>
      <c r="G16" s="114"/>
      <c r="I16" s="114"/>
    </row>
    <row r="17" s="3" customFormat="1" spans="2:16">
      <c r="B17" s="13"/>
      <c r="C17" s="21" t="s">
        <v>55</v>
      </c>
      <c r="D17" s="16" t="s">
        <v>9</v>
      </c>
      <c r="E17" s="16"/>
      <c r="F17" s="13"/>
      <c r="G17" s="16" t="s">
        <v>59</v>
      </c>
      <c r="H17" s="16"/>
      <c r="I17" s="13" t="s">
        <v>23</v>
      </c>
      <c r="J17" s="13"/>
      <c r="K17" s="109" t="s">
        <v>30</v>
      </c>
      <c r="L17" s="110"/>
      <c r="M17" s="109" t="s">
        <v>35</v>
      </c>
      <c r="N17" s="110"/>
      <c r="O17" s="21" t="s">
        <v>61</v>
      </c>
      <c r="P17" s="21"/>
    </row>
    <row r="18" s="3" customFormat="1" spans="2:16">
      <c r="B18" s="13">
        <v>1</v>
      </c>
      <c r="C18" s="16" t="s">
        <v>638</v>
      </c>
      <c r="D18" s="319" t="s">
        <v>639</v>
      </c>
      <c r="E18" s="320"/>
      <c r="F18" s="13"/>
      <c r="G18" s="13">
        <v>16</v>
      </c>
      <c r="H18" s="16" t="e">
        <f>#REF!+#REF!</f>
        <v>#REF!</v>
      </c>
      <c r="I18" s="13">
        <v>0</v>
      </c>
      <c r="J18" s="13">
        <v>0</v>
      </c>
      <c r="K18" s="13">
        <v>0</v>
      </c>
      <c r="L18" s="16">
        <v>0</v>
      </c>
      <c r="M18" s="16">
        <v>1</v>
      </c>
      <c r="N18" s="16">
        <v>9096</v>
      </c>
      <c r="O18" s="22">
        <f>G18+I18+K18+M18</f>
        <v>17</v>
      </c>
      <c r="P18" s="22" t="e">
        <f>H18+J18+L18+N18</f>
        <v>#REF!</v>
      </c>
    </row>
    <row r="19" s="3" customFormat="1" spans="2:16">
      <c r="B19" s="13">
        <v>2</v>
      </c>
      <c r="C19" s="16" t="s">
        <v>640</v>
      </c>
      <c r="D19" s="321"/>
      <c r="E19" s="322"/>
      <c r="F19" s="13"/>
      <c r="G19" s="13">
        <v>0</v>
      </c>
      <c r="H19" s="16">
        <v>0</v>
      </c>
      <c r="I19" s="13">
        <v>0</v>
      </c>
      <c r="J19" s="13">
        <v>0</v>
      </c>
      <c r="K19" s="13">
        <v>0</v>
      </c>
      <c r="L19" s="16">
        <v>0</v>
      </c>
      <c r="M19" s="16">
        <v>0</v>
      </c>
      <c r="N19" s="16">
        <v>0</v>
      </c>
      <c r="O19" s="22">
        <f t="shared" ref="O19:P22" si="0">G19+I19+K19+M19</f>
        <v>0</v>
      </c>
      <c r="P19" s="22">
        <f t="shared" si="0"/>
        <v>0</v>
      </c>
    </row>
    <row r="20" s="3" customFormat="1" spans="2:16">
      <c r="B20" s="13">
        <v>3</v>
      </c>
      <c r="C20" s="34" t="s">
        <v>480</v>
      </c>
      <c r="D20" s="321"/>
      <c r="E20" s="322"/>
      <c r="F20" s="13"/>
      <c r="G20" s="13">
        <v>1</v>
      </c>
      <c r="H20" s="16">
        <v>664</v>
      </c>
      <c r="I20" s="13">
        <v>0</v>
      </c>
      <c r="J20" s="13">
        <v>0</v>
      </c>
      <c r="K20" s="13">
        <v>0</v>
      </c>
      <c r="L20" s="16">
        <v>0</v>
      </c>
      <c r="M20" s="13">
        <v>0</v>
      </c>
      <c r="N20" s="16">
        <v>0</v>
      </c>
      <c r="O20" s="22">
        <f t="shared" si="0"/>
        <v>1</v>
      </c>
      <c r="P20" s="22">
        <f t="shared" si="0"/>
        <v>664</v>
      </c>
    </row>
    <row r="21" s="3" customFormat="1" spans="2:16">
      <c r="B21" s="13">
        <v>4</v>
      </c>
      <c r="C21" s="16" t="s">
        <v>428</v>
      </c>
      <c r="D21" s="321"/>
      <c r="E21" s="322"/>
      <c r="F21" s="13"/>
      <c r="G21" s="16">
        <v>0</v>
      </c>
      <c r="H21" s="16">
        <v>0</v>
      </c>
      <c r="I21" s="13">
        <v>0</v>
      </c>
      <c r="J21" s="13">
        <v>0</v>
      </c>
      <c r="K21" s="13">
        <v>1</v>
      </c>
      <c r="L21" s="16">
        <v>2564</v>
      </c>
      <c r="M21" s="16">
        <v>0</v>
      </c>
      <c r="N21" s="16">
        <v>0</v>
      </c>
      <c r="O21" s="22">
        <f t="shared" si="0"/>
        <v>1</v>
      </c>
      <c r="P21" s="22">
        <f t="shared" si="0"/>
        <v>2564</v>
      </c>
    </row>
    <row r="22" s="3" customFormat="1" spans="2:16">
      <c r="B22" s="13">
        <v>5</v>
      </c>
      <c r="C22" s="16" t="s">
        <v>464</v>
      </c>
      <c r="D22" s="323"/>
      <c r="E22" s="324"/>
      <c r="F22" s="13"/>
      <c r="G22" s="13">
        <v>0</v>
      </c>
      <c r="H22" s="16">
        <v>0</v>
      </c>
      <c r="I22" s="13">
        <v>1</v>
      </c>
      <c r="J22" s="13">
        <v>1456</v>
      </c>
      <c r="K22" s="13">
        <v>1</v>
      </c>
      <c r="L22" s="16">
        <v>950</v>
      </c>
      <c r="M22" s="16">
        <v>1</v>
      </c>
      <c r="N22" s="13">
        <v>1508</v>
      </c>
      <c r="O22" s="22">
        <f t="shared" si="0"/>
        <v>3</v>
      </c>
      <c r="P22" s="22">
        <f t="shared" si="0"/>
        <v>3914</v>
      </c>
    </row>
    <row r="23" s="3" customFormat="1" spans="2:16">
      <c r="B23" s="21" t="s">
        <v>61</v>
      </c>
      <c r="C23" s="21"/>
      <c r="D23" s="21">
        <f>SUM(D18:D22)</f>
        <v>0</v>
      </c>
      <c r="E23" s="21">
        <f t="shared" ref="E23:P23" si="1">SUM(E18:E22)</f>
        <v>0</v>
      </c>
      <c r="F23" s="21">
        <f t="shared" si="1"/>
        <v>0</v>
      </c>
      <c r="G23" s="21">
        <f t="shared" si="1"/>
        <v>17</v>
      </c>
      <c r="H23" s="22" t="e">
        <f t="shared" si="1"/>
        <v>#REF!</v>
      </c>
      <c r="I23" s="22">
        <f t="shared" si="1"/>
        <v>1</v>
      </c>
      <c r="J23" s="22">
        <f t="shared" si="1"/>
        <v>1456</v>
      </c>
      <c r="K23" s="22">
        <f t="shared" si="1"/>
        <v>2</v>
      </c>
      <c r="L23" s="22">
        <f t="shared" si="1"/>
        <v>3514</v>
      </c>
      <c r="M23" s="22">
        <f t="shared" si="1"/>
        <v>2</v>
      </c>
      <c r="N23" s="22">
        <f t="shared" si="1"/>
        <v>10604</v>
      </c>
      <c r="O23" s="22">
        <f t="shared" si="1"/>
        <v>22</v>
      </c>
      <c r="P23" s="22" t="e">
        <f t="shared" si="1"/>
        <v>#REF!</v>
      </c>
    </row>
    <row r="24" spans="2:9">
      <c r="B24" s="114"/>
      <c r="C24" s="114"/>
      <c r="D24" s="114"/>
      <c r="E24" s="114"/>
      <c r="F24" s="114"/>
      <c r="G24" s="114"/>
      <c r="I24" s="114"/>
    </row>
    <row r="25" spans="2:9">
      <c r="B25" s="114"/>
      <c r="C25" s="114"/>
      <c r="D25" s="114"/>
      <c r="E25" s="114"/>
      <c r="F25" s="114"/>
      <c r="G25" s="114"/>
      <c r="I25" s="114"/>
    </row>
    <row r="26" spans="2:9">
      <c r="B26" s="114"/>
      <c r="C26" s="114"/>
      <c r="D26" s="114"/>
      <c r="E26" s="114"/>
      <c r="F26" s="114"/>
      <c r="G26" s="114"/>
      <c r="I26" s="114"/>
    </row>
    <row r="27" spans="2:9">
      <c r="B27" s="114"/>
      <c r="C27" s="114"/>
      <c r="D27" s="114"/>
      <c r="E27" s="114"/>
      <c r="F27" s="114"/>
      <c r="G27" s="114"/>
      <c r="I27" s="114"/>
    </row>
    <row r="28" spans="2:9">
      <c r="B28" s="114"/>
      <c r="C28" s="114"/>
      <c r="D28" s="114"/>
      <c r="E28" s="114"/>
      <c r="F28" s="114"/>
      <c r="G28" s="114"/>
      <c r="I28" s="114"/>
    </row>
    <row r="29" spans="2:9">
      <c r="B29" s="114"/>
      <c r="C29" s="114"/>
      <c r="D29" s="114"/>
      <c r="E29" s="114"/>
      <c r="F29" s="114"/>
      <c r="G29" s="114"/>
      <c r="I29" s="114"/>
    </row>
    <row r="30" spans="2:9">
      <c r="B30" s="114"/>
      <c r="C30" s="114"/>
      <c r="D30" s="114"/>
      <c r="E30" s="114"/>
      <c r="F30" s="114"/>
      <c r="G30" s="114"/>
      <c r="I30" s="114"/>
    </row>
    <row r="31" spans="2:9">
      <c r="B31" s="114"/>
      <c r="C31" s="114"/>
      <c r="D31" s="114"/>
      <c r="E31" s="114"/>
      <c r="F31" s="114"/>
      <c r="G31" s="114"/>
      <c r="I31" s="114"/>
    </row>
    <row r="32" spans="2:9">
      <c r="B32" s="114"/>
      <c r="C32" s="114"/>
      <c r="D32" s="114"/>
      <c r="E32" s="114"/>
      <c r="F32" s="114"/>
      <c r="G32" s="114"/>
      <c r="I32" s="114"/>
    </row>
    <row r="33" spans="2:9">
      <c r="B33" s="114"/>
      <c r="C33" s="114"/>
      <c r="D33" s="114"/>
      <c r="E33" s="114"/>
      <c r="F33" s="114"/>
      <c r="G33" s="114"/>
      <c r="I33" s="114"/>
    </row>
    <row r="34" spans="2:9">
      <c r="B34" s="114"/>
      <c r="C34" s="114"/>
      <c r="D34" s="114"/>
      <c r="E34" s="114"/>
      <c r="F34" s="114"/>
      <c r="G34" s="114"/>
      <c r="I34" s="114"/>
    </row>
    <row r="35" spans="2:9">
      <c r="B35" s="114"/>
      <c r="C35" s="114"/>
      <c r="D35" s="114"/>
      <c r="E35" s="114"/>
      <c r="F35" s="114"/>
      <c r="G35" s="114"/>
      <c r="I35" s="114"/>
    </row>
    <row r="36" spans="2:9">
      <c r="B36" s="114"/>
      <c r="C36" s="114"/>
      <c r="D36" s="114"/>
      <c r="E36" s="114"/>
      <c r="F36" s="114"/>
      <c r="G36" s="114"/>
      <c r="I36" s="114"/>
    </row>
    <row r="37" spans="2:9">
      <c r="B37" s="114"/>
      <c r="C37" s="114"/>
      <c r="D37" s="114"/>
      <c r="E37" s="114"/>
      <c r="F37" s="114"/>
      <c r="G37" s="114"/>
      <c r="I37" s="114"/>
    </row>
    <row r="38" spans="2:9">
      <c r="B38" s="114"/>
      <c r="C38" s="114"/>
      <c r="D38" s="114"/>
      <c r="E38" s="114"/>
      <c r="F38" s="114"/>
      <c r="G38" s="114"/>
      <c r="I38" s="114"/>
    </row>
    <row r="39" spans="2:9">
      <c r="B39" s="114"/>
      <c r="C39" s="114"/>
      <c r="D39" s="114"/>
      <c r="E39" s="114"/>
      <c r="F39" s="114"/>
      <c r="G39" s="114"/>
      <c r="I39" s="114"/>
    </row>
    <row r="40" spans="2:9">
      <c r="B40" s="114"/>
      <c r="C40" s="114"/>
      <c r="D40" s="114"/>
      <c r="E40" s="114"/>
      <c r="F40" s="114"/>
      <c r="G40" s="114"/>
      <c r="I40" s="114"/>
    </row>
    <row r="41" spans="2:9">
      <c r="B41" s="114"/>
      <c r="C41" s="114"/>
      <c r="D41" s="114"/>
      <c r="E41" s="114"/>
      <c r="F41" s="114"/>
      <c r="G41" s="114"/>
      <c r="I41" s="114"/>
    </row>
    <row r="42" spans="2:9">
      <c r="B42" s="114"/>
      <c r="C42" s="114"/>
      <c r="D42" s="114"/>
      <c r="E42" s="114"/>
      <c r="F42" s="114"/>
      <c r="G42" s="114"/>
      <c r="I42" s="114"/>
    </row>
    <row r="43" spans="2:9">
      <c r="B43" s="114"/>
      <c r="C43" s="114"/>
      <c r="D43" s="114"/>
      <c r="E43" s="114"/>
      <c r="F43" s="114"/>
      <c r="G43" s="114"/>
      <c r="I43" s="114"/>
    </row>
    <row r="44" spans="2:9">
      <c r="B44" s="114"/>
      <c r="C44" s="114"/>
      <c r="D44" s="114"/>
      <c r="E44" s="114"/>
      <c r="F44" s="114"/>
      <c r="G44" s="114"/>
      <c r="I44" s="114"/>
    </row>
    <row r="45" spans="2:9">
      <c r="B45" s="114"/>
      <c r="C45" s="114"/>
      <c r="D45" s="114"/>
      <c r="E45" s="114"/>
      <c r="F45" s="114"/>
      <c r="G45" s="114"/>
      <c r="I45" s="114"/>
    </row>
    <row r="46" spans="2:9">
      <c r="B46" s="114"/>
      <c r="C46" s="114"/>
      <c r="D46" s="114"/>
      <c r="E46" s="114"/>
      <c r="F46" s="114"/>
      <c r="G46" s="114"/>
      <c r="I46" s="114"/>
    </row>
    <row r="47" spans="2:9">
      <c r="B47" s="114"/>
      <c r="C47" s="114"/>
      <c r="D47" s="114"/>
      <c r="E47" s="114"/>
      <c r="F47" s="114"/>
      <c r="G47" s="114"/>
      <c r="I47" s="114"/>
    </row>
    <row r="48" spans="2:9">
      <c r="B48" s="114"/>
      <c r="C48" s="114"/>
      <c r="D48" s="114"/>
      <c r="E48" s="114"/>
      <c r="F48" s="114"/>
      <c r="G48" s="114"/>
      <c r="I48" s="114"/>
    </row>
    <row r="49" spans="2:9">
      <c r="B49" s="114"/>
      <c r="C49" s="114"/>
      <c r="D49" s="114"/>
      <c r="E49" s="114"/>
      <c r="F49" s="114"/>
      <c r="G49" s="114"/>
      <c r="I49" s="114"/>
    </row>
    <row r="50" spans="2:9">
      <c r="B50" s="114"/>
      <c r="C50" s="114"/>
      <c r="D50" s="114"/>
      <c r="E50" s="114"/>
      <c r="F50" s="114"/>
      <c r="G50" s="114"/>
      <c r="I50" s="114"/>
    </row>
    <row r="51" spans="2:9">
      <c r="B51" s="114"/>
      <c r="C51" s="114"/>
      <c r="D51" s="114"/>
      <c r="E51" s="114"/>
      <c r="F51" s="114"/>
      <c r="G51" s="114"/>
      <c r="I51" s="114"/>
    </row>
    <row r="52" spans="2:9">
      <c r="B52" s="114"/>
      <c r="C52" s="114"/>
      <c r="D52" s="114"/>
      <c r="E52" s="114"/>
      <c r="F52" s="114"/>
      <c r="G52" s="114"/>
      <c r="I52" s="114"/>
    </row>
    <row r="53" spans="2:9">
      <c r="B53" s="114"/>
      <c r="C53" s="114"/>
      <c r="D53" s="114"/>
      <c r="E53" s="114"/>
      <c r="F53" s="114"/>
      <c r="G53" s="114"/>
      <c r="I53" s="114"/>
    </row>
    <row r="54" spans="2:9">
      <c r="B54" s="114"/>
      <c r="C54" s="114"/>
      <c r="D54" s="114"/>
      <c r="E54" s="114"/>
      <c r="F54" s="114"/>
      <c r="G54" s="114"/>
      <c r="I54" s="114"/>
    </row>
    <row r="55" spans="2:9">
      <c r="B55" s="114"/>
      <c r="C55" s="114"/>
      <c r="D55" s="114"/>
      <c r="E55" s="114"/>
      <c r="F55" s="114"/>
      <c r="G55" s="114"/>
      <c r="I55" s="114"/>
    </row>
    <row r="56" spans="2:9">
      <c r="B56" s="114"/>
      <c r="C56" s="114"/>
      <c r="D56" s="114"/>
      <c r="E56" s="114"/>
      <c r="F56" s="114"/>
      <c r="G56" s="114"/>
      <c r="I56" s="114"/>
    </row>
    <row r="57" spans="2:9">
      <c r="B57" s="114"/>
      <c r="C57" s="114"/>
      <c r="D57" s="114"/>
      <c r="E57" s="114"/>
      <c r="F57" s="114"/>
      <c r="G57" s="114"/>
      <c r="I57" s="114"/>
    </row>
    <row r="58" spans="2:9">
      <c r="B58" s="114"/>
      <c r="C58" s="114"/>
      <c r="D58" s="114"/>
      <c r="E58" s="114"/>
      <c r="F58" s="114"/>
      <c r="G58" s="114"/>
      <c r="I58" s="114"/>
    </row>
    <row r="59" spans="2:9">
      <c r="B59" s="114"/>
      <c r="C59" s="114"/>
      <c r="D59" s="114"/>
      <c r="E59" s="114"/>
      <c r="F59" s="114"/>
      <c r="G59" s="114"/>
      <c r="I59" s="114"/>
    </row>
    <row r="60" spans="2:9">
      <c r="B60" s="114"/>
      <c r="C60" s="114"/>
      <c r="D60" s="114"/>
      <c r="E60" s="114"/>
      <c r="F60" s="114"/>
      <c r="G60" s="114"/>
      <c r="I60" s="114"/>
    </row>
    <row r="61" spans="2:9">
      <c r="B61" s="114"/>
      <c r="C61" s="114"/>
      <c r="D61" s="114"/>
      <c r="E61" s="114"/>
      <c r="F61" s="114"/>
      <c r="G61" s="114"/>
      <c r="I61" s="114"/>
    </row>
    <row r="62" spans="2:9">
      <c r="B62" s="114"/>
      <c r="C62" s="114"/>
      <c r="D62" s="114"/>
      <c r="E62" s="114"/>
      <c r="F62" s="114"/>
      <c r="G62" s="114"/>
      <c r="I62" s="114"/>
    </row>
    <row r="63" spans="2:9">
      <c r="B63" s="114"/>
      <c r="C63" s="114"/>
      <c r="D63" s="114"/>
      <c r="E63" s="114"/>
      <c r="F63" s="114"/>
      <c r="G63" s="114"/>
      <c r="I63" s="114"/>
    </row>
    <row r="64" spans="2:9">
      <c r="B64" s="114"/>
      <c r="C64" s="114"/>
      <c r="D64" s="114"/>
      <c r="E64" s="114"/>
      <c r="F64" s="114"/>
      <c r="G64" s="114"/>
      <c r="I64" s="114"/>
    </row>
    <row r="65" spans="2:9">
      <c r="B65" s="114"/>
      <c r="C65" s="114"/>
      <c r="D65" s="114"/>
      <c r="E65" s="114"/>
      <c r="F65" s="114"/>
      <c r="G65" s="114"/>
      <c r="I65" s="114"/>
    </row>
    <row r="66" spans="2:9">
      <c r="B66" s="114"/>
      <c r="C66" s="114"/>
      <c r="D66" s="114"/>
      <c r="E66" s="114"/>
      <c r="F66" s="114"/>
      <c r="G66" s="114"/>
      <c r="I66" s="114"/>
    </row>
    <row r="67" spans="2:9">
      <c r="B67" s="114"/>
      <c r="C67" s="114"/>
      <c r="D67" s="114"/>
      <c r="E67" s="114"/>
      <c r="F67" s="114"/>
      <c r="G67" s="114"/>
      <c r="I67" s="114"/>
    </row>
    <row r="68" spans="2:9">
      <c r="B68" s="114"/>
      <c r="C68" s="114"/>
      <c r="D68" s="114"/>
      <c r="E68" s="114"/>
      <c r="F68" s="114"/>
      <c r="G68" s="114"/>
      <c r="I68" s="114"/>
    </row>
    <row r="69" spans="2:9">
      <c r="B69" s="114"/>
      <c r="C69" s="114"/>
      <c r="D69" s="114"/>
      <c r="E69" s="114"/>
      <c r="F69" s="114"/>
      <c r="G69" s="114"/>
      <c r="I69" s="114"/>
    </row>
    <row r="70" spans="2:9">
      <c r="B70" s="114"/>
      <c r="C70" s="114"/>
      <c r="D70" s="114"/>
      <c r="E70" s="114"/>
      <c r="F70" s="114"/>
      <c r="G70" s="114"/>
      <c r="I70" s="114"/>
    </row>
    <row r="71" spans="2:9">
      <c r="B71" s="114"/>
      <c r="C71" s="114"/>
      <c r="D71" s="114"/>
      <c r="E71" s="114"/>
      <c r="F71" s="114"/>
      <c r="G71" s="114"/>
      <c r="I71" s="114"/>
    </row>
    <row r="72" spans="2:9">
      <c r="B72" s="114"/>
      <c r="C72" s="114"/>
      <c r="D72" s="114"/>
      <c r="E72" s="114"/>
      <c r="F72" s="114"/>
      <c r="G72" s="114"/>
      <c r="I72" s="114"/>
    </row>
    <row r="73" spans="2:9">
      <c r="B73" s="114"/>
      <c r="C73" s="114"/>
      <c r="D73" s="114"/>
      <c r="E73" s="114"/>
      <c r="F73" s="114"/>
      <c r="G73" s="114"/>
      <c r="I73" s="114"/>
    </row>
    <row r="74" spans="2:9">
      <c r="B74" s="114"/>
      <c r="C74" s="114"/>
      <c r="D74" s="114"/>
      <c r="E74" s="114"/>
      <c r="F74" s="114"/>
      <c r="G74" s="114"/>
      <c r="I74" s="114"/>
    </row>
    <row r="75" spans="2:9">
      <c r="B75" s="114"/>
      <c r="C75" s="114"/>
      <c r="D75" s="114"/>
      <c r="E75" s="114"/>
      <c r="F75" s="114"/>
      <c r="G75" s="114"/>
      <c r="I75" s="114"/>
    </row>
    <row r="76" spans="2:9">
      <c r="B76" s="114"/>
      <c r="C76" s="114"/>
      <c r="D76" s="114"/>
      <c r="E76" s="114"/>
      <c r="F76" s="114"/>
      <c r="G76" s="114"/>
      <c r="I76" s="114"/>
    </row>
    <row r="77" spans="2:9">
      <c r="B77" s="114"/>
      <c r="C77" s="114"/>
      <c r="D77" s="114"/>
      <c r="E77" s="114"/>
      <c r="F77" s="114"/>
      <c r="G77" s="114"/>
      <c r="I77" s="114"/>
    </row>
    <row r="78" spans="2:9">
      <c r="B78" s="114"/>
      <c r="C78" s="114"/>
      <c r="D78" s="114"/>
      <c r="E78" s="114"/>
      <c r="F78" s="114"/>
      <c r="G78" s="114"/>
      <c r="I78" s="114"/>
    </row>
    <row r="79" spans="2:9">
      <c r="B79" s="114"/>
      <c r="C79" s="114"/>
      <c r="D79" s="114"/>
      <c r="E79" s="114"/>
      <c r="F79" s="114"/>
      <c r="G79" s="114"/>
      <c r="I79" s="114"/>
    </row>
    <row r="80" spans="2:9">
      <c r="B80" s="114"/>
      <c r="C80" s="114"/>
      <c r="D80" s="114"/>
      <c r="E80" s="114"/>
      <c r="F80" s="114"/>
      <c r="G80" s="114"/>
      <c r="I80" s="114"/>
    </row>
    <row r="81" spans="2:9">
      <c r="B81" s="114"/>
      <c r="C81" s="114"/>
      <c r="D81" s="114"/>
      <c r="E81" s="114"/>
      <c r="F81" s="114"/>
      <c r="G81" s="114"/>
      <c r="I81" s="114"/>
    </row>
    <row r="82" spans="2:9">
      <c r="B82" s="114"/>
      <c r="C82" s="114"/>
      <c r="D82" s="114"/>
      <c r="E82" s="114"/>
      <c r="F82" s="114"/>
      <c r="G82" s="114"/>
      <c r="I82" s="114"/>
    </row>
    <row r="83" spans="2:9">
      <c r="B83" s="114"/>
      <c r="C83" s="114"/>
      <c r="D83" s="114"/>
      <c r="E83" s="114"/>
      <c r="F83" s="114"/>
      <c r="G83" s="114"/>
      <c r="I83" s="114"/>
    </row>
    <row r="84" spans="2:9">
      <c r="B84" s="114"/>
      <c r="C84" s="114"/>
      <c r="D84" s="114"/>
      <c r="E84" s="114"/>
      <c r="F84" s="114"/>
      <c r="G84" s="114"/>
      <c r="I84" s="114"/>
    </row>
    <row r="85" spans="2:9">
      <c r="B85" s="114"/>
      <c r="C85" s="114"/>
      <c r="D85" s="114"/>
      <c r="E85" s="114"/>
      <c r="F85" s="114"/>
      <c r="G85" s="114"/>
      <c r="I85" s="114"/>
    </row>
    <row r="86" spans="2:9">
      <c r="B86" s="114"/>
      <c r="C86" s="114"/>
      <c r="D86" s="114"/>
      <c r="E86" s="114"/>
      <c r="F86" s="114"/>
      <c r="G86" s="114"/>
      <c r="I86" s="114"/>
    </row>
    <row r="87" spans="2:9">
      <c r="B87" s="114"/>
      <c r="C87" s="114"/>
      <c r="D87" s="114"/>
      <c r="E87" s="114"/>
      <c r="F87" s="114"/>
      <c r="G87" s="114"/>
      <c r="I87" s="114"/>
    </row>
    <row r="88" spans="2:9">
      <c r="B88" s="114"/>
      <c r="C88" s="114"/>
      <c r="D88" s="114"/>
      <c r="E88" s="114"/>
      <c r="F88" s="114"/>
      <c r="G88" s="114"/>
      <c r="I88" s="114"/>
    </row>
    <row r="89" spans="2:9">
      <c r="B89" s="114"/>
      <c r="C89" s="114"/>
      <c r="D89" s="114"/>
      <c r="E89" s="114"/>
      <c r="F89" s="114"/>
      <c r="G89" s="114"/>
      <c r="I89" s="114"/>
    </row>
    <row r="90" spans="2:9">
      <c r="B90" s="114"/>
      <c r="C90" s="114"/>
      <c r="D90" s="114"/>
      <c r="E90" s="114"/>
      <c r="F90" s="114"/>
      <c r="G90" s="114"/>
      <c r="I90" s="114"/>
    </row>
    <row r="91" spans="2:9">
      <c r="B91" s="114"/>
      <c r="C91" s="114"/>
      <c r="D91" s="114"/>
      <c r="E91" s="114"/>
      <c r="F91" s="114"/>
      <c r="G91" s="114"/>
      <c r="I91" s="114"/>
    </row>
    <row r="92" spans="2:9">
      <c r="B92" s="114"/>
      <c r="C92" s="114"/>
      <c r="D92" s="114"/>
      <c r="E92" s="114"/>
      <c r="F92" s="114"/>
      <c r="G92" s="114"/>
      <c r="I92" s="114"/>
    </row>
    <row r="93" spans="2:9">
      <c r="B93" s="114"/>
      <c r="C93" s="114"/>
      <c r="D93" s="114"/>
      <c r="E93" s="114"/>
      <c r="F93" s="114"/>
      <c r="G93" s="114"/>
      <c r="I93" s="114"/>
    </row>
  </sheetData>
  <sortState ref="B5:K30">
    <sortCondition ref="H5:H30"/>
  </sortState>
  <mergeCells count="8">
    <mergeCell ref="D17:E17"/>
    <mergeCell ref="G17:H17"/>
    <mergeCell ref="I17:J17"/>
    <mergeCell ref="K17:L17"/>
    <mergeCell ref="M17:N17"/>
    <mergeCell ref="O17:P17"/>
    <mergeCell ref="B23:C23"/>
    <mergeCell ref="D18:E22"/>
  </mergeCells>
  <printOptions horizontalCentered="1"/>
  <pageMargins left="0.31496062992126" right="0.31496062992126" top="0.511811023622047" bottom="0.748031496062992" header="0.31496062992126" footer="0.31496062992126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CH.NAGARA</vt:lpstr>
      <vt:lpstr>collection</vt:lpstr>
      <vt:lpstr>clctn</vt:lpstr>
      <vt:lpstr>CH.NAGARA.</vt:lpstr>
      <vt:lpstr>BEGURU</vt:lpstr>
      <vt:lpstr>GPT</vt:lpstr>
      <vt:lpstr>SMH</vt:lpstr>
      <vt:lpstr>hsd</vt:lpstr>
      <vt:lpstr>LT-3.</vt:lpstr>
      <vt:lpstr>LT-5</vt:lpstr>
      <vt:lpstr>LT-5.</vt:lpstr>
      <vt:lpstr>LT6 SL</vt:lpstr>
      <vt:lpstr>2018 iNFOSIS</vt:lpstr>
      <vt:lpstr>2018 BCITS</vt:lpstr>
      <vt:lpstr>LT-2 CLTN</vt:lpstr>
      <vt:lpstr>LT6 WS CLCTN</vt:lpstr>
      <vt:lpstr>LT6 SL CLCTN</vt:lpstr>
      <vt:lpstr>LT6 WS</vt:lpstr>
      <vt:lpstr>LT-5 CLCTN</vt:lpstr>
      <vt:lpstr>LT-6 WS CLCTN</vt:lpstr>
      <vt:lpstr>LT-6 SL CLCTN</vt:lpstr>
      <vt:lpstr>LT-2 (2)</vt:lpstr>
      <vt:lpstr>Demand</vt:lpstr>
      <vt:lpstr>Year wise</vt:lpstr>
      <vt:lpstr>Clctn chn</vt:lpstr>
      <vt:lpstr>Clctn Bgr</vt:lpstr>
      <vt:lpstr>Clctn G.pet</vt:lpstr>
      <vt:lpstr>Clctn SMH</vt:lpstr>
      <vt:lpstr>Clctn HSd</vt:lpstr>
      <vt:lpstr>CH.NAGARA.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IIITS</cp:lastModifiedBy>
  <dcterms:created xsi:type="dcterms:W3CDTF">2006-09-16T00:00:00Z</dcterms:created>
  <dcterms:modified xsi:type="dcterms:W3CDTF">2024-04-03T07:37:00Z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24B5D67200AA49469DE54897FE5FD961_13</vt:lpwstr>
  </property>
  <property fmtid="{D5CDD505-2E9C-101B-9397-08002B2CF9AE}" pid="3" name="KSOProductBuildVer">
    <vt:lpwstr>1033-12.2.0.13489</vt:lpwstr>
  </property>
</Properties>
</file>