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45" windowWidth="20730" windowHeight="9495"/>
  </bookViews>
  <sheets>
    <sheet name="Sheet1" sheetId="1" r:id="rId1"/>
    <sheet name="Sheet2" sheetId="37" r:id="rId2"/>
  </sheets>
  <definedNames>
    <definedName name="_xlnm.Print_Area" localSheetId="0">Sheet1!$A$1:$O$148</definedName>
  </definedNames>
  <calcPr calcId="145621"/>
</workbook>
</file>

<file path=xl/calcChain.xml><?xml version="1.0" encoding="utf-8"?>
<calcChain xmlns="http://schemas.openxmlformats.org/spreadsheetml/2006/main">
  <c r="D144" i="1" l="1"/>
  <c r="E144" i="1"/>
  <c r="F144" i="1"/>
  <c r="G144" i="1"/>
  <c r="H144" i="1"/>
  <c r="I144" i="1"/>
  <c r="J144" i="1"/>
  <c r="D145" i="1"/>
  <c r="E145" i="1"/>
  <c r="F145" i="1"/>
  <c r="G145" i="1"/>
  <c r="H145" i="1"/>
  <c r="I145" i="1"/>
  <c r="J145" i="1"/>
  <c r="D146" i="1"/>
  <c r="E146" i="1"/>
  <c r="F146" i="1"/>
  <c r="G146" i="1"/>
  <c r="H146" i="1"/>
  <c r="I146" i="1"/>
  <c r="J146" i="1"/>
  <c r="D147" i="1"/>
  <c r="E147" i="1"/>
  <c r="F147" i="1"/>
  <c r="G147" i="1"/>
  <c r="H147" i="1"/>
  <c r="I147" i="1"/>
  <c r="J147" i="1"/>
  <c r="C145" i="1"/>
  <c r="C146" i="1"/>
  <c r="C147" i="1"/>
  <c r="C144" i="1"/>
  <c r="D136" i="1"/>
  <c r="E136" i="1"/>
  <c r="F136" i="1"/>
  <c r="G136" i="1"/>
  <c r="H136" i="1"/>
  <c r="I136" i="1"/>
  <c r="J136" i="1"/>
  <c r="D137" i="1"/>
  <c r="E137" i="1"/>
  <c r="F137" i="1"/>
  <c r="G137" i="1"/>
  <c r="H137" i="1"/>
  <c r="I137" i="1"/>
  <c r="J137" i="1"/>
  <c r="D138" i="1"/>
  <c r="E138" i="1"/>
  <c r="F138" i="1"/>
  <c r="G138" i="1"/>
  <c r="H138" i="1"/>
  <c r="I138" i="1"/>
  <c r="J138" i="1"/>
  <c r="D139" i="1"/>
  <c r="E139" i="1"/>
  <c r="F139" i="1"/>
  <c r="G139" i="1"/>
  <c r="H139" i="1"/>
  <c r="I139" i="1"/>
  <c r="J139" i="1"/>
  <c r="C137" i="1"/>
  <c r="C138" i="1"/>
  <c r="C139" i="1"/>
  <c r="C136" i="1"/>
  <c r="D128" i="1"/>
  <c r="E128" i="1"/>
  <c r="F128" i="1"/>
  <c r="G128" i="1"/>
  <c r="H128" i="1"/>
  <c r="I128" i="1"/>
  <c r="J128" i="1"/>
  <c r="D129" i="1"/>
  <c r="E129" i="1"/>
  <c r="F129" i="1"/>
  <c r="G129" i="1"/>
  <c r="H129" i="1"/>
  <c r="I129" i="1"/>
  <c r="J129" i="1"/>
  <c r="D130" i="1"/>
  <c r="E130" i="1"/>
  <c r="F130" i="1"/>
  <c r="G130" i="1"/>
  <c r="H130" i="1"/>
  <c r="I130" i="1"/>
  <c r="J130" i="1"/>
  <c r="D131" i="1"/>
  <c r="E131" i="1"/>
  <c r="F131" i="1"/>
  <c r="G131" i="1"/>
  <c r="H131" i="1"/>
  <c r="I131" i="1"/>
  <c r="J131" i="1"/>
  <c r="C129" i="1"/>
  <c r="C130" i="1"/>
  <c r="C131" i="1"/>
  <c r="C128" i="1"/>
  <c r="D120" i="1"/>
  <c r="E120" i="1"/>
  <c r="F120" i="1"/>
  <c r="G120" i="1"/>
  <c r="H120" i="1"/>
  <c r="I120" i="1"/>
  <c r="J120" i="1"/>
  <c r="D121" i="1"/>
  <c r="E121" i="1"/>
  <c r="F121" i="1"/>
  <c r="G121" i="1"/>
  <c r="H121" i="1"/>
  <c r="I121" i="1"/>
  <c r="J121" i="1"/>
  <c r="D122" i="1"/>
  <c r="E122" i="1"/>
  <c r="F122" i="1"/>
  <c r="G122" i="1"/>
  <c r="H122" i="1"/>
  <c r="I122" i="1"/>
  <c r="J122" i="1"/>
  <c r="D123" i="1"/>
  <c r="E123" i="1"/>
  <c r="F123" i="1"/>
  <c r="G123" i="1"/>
  <c r="H123" i="1"/>
  <c r="I123" i="1"/>
  <c r="J123" i="1"/>
  <c r="C121" i="1"/>
  <c r="C122" i="1"/>
  <c r="C123" i="1"/>
  <c r="C120" i="1"/>
  <c r="D112" i="1"/>
  <c r="E112" i="1"/>
  <c r="F112" i="1"/>
  <c r="G112" i="1"/>
  <c r="H112" i="1"/>
  <c r="I112" i="1"/>
  <c r="J112" i="1"/>
  <c r="D113" i="1"/>
  <c r="E113" i="1"/>
  <c r="F113" i="1"/>
  <c r="G113" i="1"/>
  <c r="H113" i="1"/>
  <c r="I113" i="1"/>
  <c r="J113" i="1"/>
  <c r="D114" i="1"/>
  <c r="E114" i="1"/>
  <c r="F114" i="1"/>
  <c r="G114" i="1"/>
  <c r="H114" i="1"/>
  <c r="I114" i="1"/>
  <c r="J114" i="1"/>
  <c r="D115" i="1"/>
  <c r="E115" i="1"/>
  <c r="F115" i="1"/>
  <c r="G115" i="1"/>
  <c r="H115" i="1"/>
  <c r="I115" i="1"/>
  <c r="J115" i="1"/>
  <c r="C113" i="1"/>
  <c r="C114" i="1"/>
  <c r="C115" i="1"/>
  <c r="C112" i="1"/>
  <c r="D103" i="1"/>
  <c r="E103" i="1"/>
  <c r="F103" i="1"/>
  <c r="G103" i="1"/>
  <c r="H103" i="1"/>
  <c r="I103" i="1"/>
  <c r="J103" i="1"/>
  <c r="D104" i="1"/>
  <c r="E104" i="1"/>
  <c r="F104" i="1"/>
  <c r="G104" i="1"/>
  <c r="H104" i="1"/>
  <c r="I104" i="1"/>
  <c r="J104" i="1"/>
  <c r="D105" i="1"/>
  <c r="E105" i="1"/>
  <c r="F105" i="1"/>
  <c r="G105" i="1"/>
  <c r="H105" i="1"/>
  <c r="I105" i="1"/>
  <c r="J105" i="1"/>
  <c r="D106" i="1"/>
  <c r="E106" i="1"/>
  <c r="F106" i="1"/>
  <c r="G106" i="1"/>
  <c r="H106" i="1"/>
  <c r="I106" i="1"/>
  <c r="J106" i="1"/>
  <c r="C104" i="1"/>
  <c r="C105" i="1"/>
  <c r="C106" i="1"/>
  <c r="C103" i="1"/>
  <c r="D95" i="1"/>
  <c r="E95" i="1"/>
  <c r="F95" i="1"/>
  <c r="G95" i="1"/>
  <c r="H95" i="1"/>
  <c r="I95" i="1"/>
  <c r="J95" i="1"/>
  <c r="D96" i="1"/>
  <c r="E96" i="1"/>
  <c r="F96" i="1"/>
  <c r="G96" i="1"/>
  <c r="H96" i="1"/>
  <c r="I96" i="1"/>
  <c r="J96" i="1"/>
  <c r="D97" i="1"/>
  <c r="E97" i="1"/>
  <c r="F97" i="1"/>
  <c r="G97" i="1"/>
  <c r="H97" i="1"/>
  <c r="I97" i="1"/>
  <c r="J97" i="1"/>
  <c r="D98" i="1"/>
  <c r="E98" i="1"/>
  <c r="F98" i="1"/>
  <c r="G98" i="1"/>
  <c r="H98" i="1"/>
  <c r="I98" i="1"/>
  <c r="J98" i="1"/>
  <c r="C96" i="1"/>
  <c r="C97" i="1"/>
  <c r="C98" i="1"/>
  <c r="C95" i="1"/>
  <c r="D87" i="1"/>
  <c r="E87" i="1"/>
  <c r="F87" i="1"/>
  <c r="G87" i="1"/>
  <c r="H87" i="1"/>
  <c r="I87" i="1"/>
  <c r="J87" i="1"/>
  <c r="D88" i="1"/>
  <c r="E88" i="1"/>
  <c r="F88" i="1"/>
  <c r="G88" i="1"/>
  <c r="H88" i="1"/>
  <c r="I88" i="1"/>
  <c r="J88" i="1"/>
  <c r="D89" i="1"/>
  <c r="E89" i="1"/>
  <c r="F89" i="1"/>
  <c r="G89" i="1"/>
  <c r="H89" i="1"/>
  <c r="I89" i="1"/>
  <c r="J89" i="1"/>
  <c r="D90" i="1"/>
  <c r="E90" i="1"/>
  <c r="F90" i="1"/>
  <c r="G90" i="1"/>
  <c r="H90" i="1"/>
  <c r="I90" i="1"/>
  <c r="J90" i="1"/>
  <c r="C88" i="1"/>
  <c r="C89" i="1"/>
  <c r="C90" i="1"/>
  <c r="C87" i="1"/>
  <c r="D79" i="1"/>
  <c r="E79" i="1"/>
  <c r="F79" i="1"/>
  <c r="G79" i="1"/>
  <c r="H79" i="1"/>
  <c r="I79" i="1"/>
  <c r="J79" i="1"/>
  <c r="D80" i="1"/>
  <c r="E80" i="1"/>
  <c r="F80" i="1"/>
  <c r="G80" i="1"/>
  <c r="H80" i="1"/>
  <c r="I80" i="1"/>
  <c r="J80" i="1"/>
  <c r="D81" i="1"/>
  <c r="E81" i="1"/>
  <c r="F81" i="1"/>
  <c r="G81" i="1"/>
  <c r="H81" i="1"/>
  <c r="I81" i="1"/>
  <c r="J81" i="1"/>
  <c r="D82" i="1"/>
  <c r="E82" i="1"/>
  <c r="F82" i="1"/>
  <c r="G82" i="1"/>
  <c r="H82" i="1"/>
  <c r="I82" i="1"/>
  <c r="J82" i="1"/>
  <c r="C80" i="1"/>
  <c r="C81" i="1"/>
  <c r="C82" i="1"/>
  <c r="C79" i="1"/>
  <c r="D71" i="1"/>
  <c r="E71" i="1"/>
  <c r="F71" i="1"/>
  <c r="G71" i="1"/>
  <c r="H71" i="1"/>
  <c r="I71" i="1"/>
  <c r="J71" i="1"/>
  <c r="D72" i="1"/>
  <c r="E72" i="1"/>
  <c r="F72" i="1"/>
  <c r="G72" i="1"/>
  <c r="H72" i="1"/>
  <c r="I72" i="1"/>
  <c r="J72" i="1"/>
  <c r="D73" i="1"/>
  <c r="E73" i="1"/>
  <c r="F73" i="1"/>
  <c r="G73" i="1"/>
  <c r="H73" i="1"/>
  <c r="I73" i="1"/>
  <c r="J73" i="1"/>
  <c r="D74" i="1"/>
  <c r="E74" i="1"/>
  <c r="F74" i="1"/>
  <c r="G74" i="1"/>
  <c r="H74" i="1"/>
  <c r="I74" i="1"/>
  <c r="J74" i="1"/>
  <c r="C72" i="1"/>
  <c r="C73" i="1"/>
  <c r="C74" i="1"/>
  <c r="C71" i="1"/>
  <c r="D62" i="1"/>
  <c r="E62" i="1"/>
  <c r="F62" i="1"/>
  <c r="G62" i="1"/>
  <c r="H62" i="1"/>
  <c r="I62" i="1"/>
  <c r="J62" i="1"/>
  <c r="D63" i="1"/>
  <c r="E63" i="1"/>
  <c r="F63" i="1"/>
  <c r="G63" i="1"/>
  <c r="H63" i="1"/>
  <c r="I63" i="1"/>
  <c r="J63" i="1"/>
  <c r="D64" i="1"/>
  <c r="E64" i="1"/>
  <c r="F64" i="1"/>
  <c r="G64" i="1"/>
  <c r="H64" i="1"/>
  <c r="I64" i="1"/>
  <c r="J64" i="1"/>
  <c r="D65" i="1"/>
  <c r="E65" i="1"/>
  <c r="F65" i="1"/>
  <c r="G65" i="1"/>
  <c r="H65" i="1"/>
  <c r="I65" i="1"/>
  <c r="J65" i="1"/>
  <c r="C63" i="1"/>
  <c r="C64" i="1"/>
  <c r="C65" i="1"/>
  <c r="C62" i="1"/>
  <c r="D54" i="1"/>
  <c r="E54" i="1"/>
  <c r="F54" i="1"/>
  <c r="G54" i="1"/>
  <c r="H54" i="1"/>
  <c r="I54" i="1"/>
  <c r="J54" i="1"/>
  <c r="D55" i="1"/>
  <c r="E55" i="1"/>
  <c r="F55" i="1"/>
  <c r="G55" i="1"/>
  <c r="H55" i="1"/>
  <c r="I55" i="1"/>
  <c r="J55" i="1"/>
  <c r="D56" i="1"/>
  <c r="E56" i="1"/>
  <c r="F56" i="1"/>
  <c r="G56" i="1"/>
  <c r="H56" i="1"/>
  <c r="I56" i="1"/>
  <c r="J56" i="1"/>
  <c r="D57" i="1"/>
  <c r="E57" i="1"/>
  <c r="F57" i="1"/>
  <c r="G57" i="1"/>
  <c r="H57" i="1"/>
  <c r="I57" i="1"/>
  <c r="J57" i="1"/>
  <c r="C55" i="1"/>
  <c r="C56" i="1"/>
  <c r="C57" i="1"/>
  <c r="C54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C47" i="1"/>
  <c r="C48" i="1"/>
  <c r="C49" i="1"/>
  <c r="C46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C39" i="1"/>
  <c r="C40" i="1"/>
  <c r="C41" i="1"/>
  <c r="C38" i="1"/>
  <c r="D30" i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1" i="1"/>
  <c r="C32" i="1"/>
  <c r="C33" i="1"/>
  <c r="C30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C23" i="1"/>
  <c r="C24" i="1"/>
  <c r="C25" i="1"/>
  <c r="C22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C15" i="1"/>
  <c r="C16" i="1"/>
  <c r="C17" i="1"/>
  <c r="C14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C7" i="1"/>
  <c r="C8" i="1"/>
  <c r="C9" i="1"/>
  <c r="C6" i="1"/>
  <c r="C83" i="1" l="1"/>
  <c r="C10" i="1" l="1"/>
  <c r="D42" i="1" l="1"/>
  <c r="E42" i="1"/>
  <c r="F42" i="1"/>
  <c r="G42" i="1"/>
  <c r="H42" i="1"/>
  <c r="I42" i="1"/>
  <c r="J42" i="1"/>
  <c r="C42" i="1"/>
  <c r="J148" i="1"/>
  <c r="I148" i="1"/>
  <c r="H148" i="1"/>
  <c r="G148" i="1"/>
  <c r="F148" i="1"/>
  <c r="E148" i="1"/>
  <c r="D148" i="1"/>
  <c r="C148" i="1"/>
  <c r="K147" i="1"/>
  <c r="L147" i="1" s="1"/>
  <c r="K146" i="1"/>
  <c r="O146" i="1" s="1"/>
  <c r="K145" i="1"/>
  <c r="O145" i="1" s="1"/>
  <c r="K144" i="1"/>
  <c r="O144" i="1" s="1"/>
  <c r="J140" i="1"/>
  <c r="I140" i="1"/>
  <c r="H140" i="1"/>
  <c r="G140" i="1"/>
  <c r="F140" i="1"/>
  <c r="E140" i="1"/>
  <c r="D140" i="1"/>
  <c r="C140" i="1"/>
  <c r="K139" i="1"/>
  <c r="O139" i="1" s="1"/>
  <c r="K138" i="1"/>
  <c r="M138" i="1" s="1"/>
  <c r="N138" i="1" s="1"/>
  <c r="K137" i="1"/>
  <c r="L137" i="1" s="1"/>
  <c r="K136" i="1"/>
  <c r="L136" i="1" s="1"/>
  <c r="J132" i="1"/>
  <c r="I132" i="1"/>
  <c r="H132" i="1"/>
  <c r="G132" i="1"/>
  <c r="F132" i="1"/>
  <c r="E132" i="1"/>
  <c r="D132" i="1"/>
  <c r="C132" i="1"/>
  <c r="K131" i="1"/>
  <c r="L131" i="1" s="1"/>
  <c r="K130" i="1"/>
  <c r="O130" i="1" s="1"/>
  <c r="K129" i="1"/>
  <c r="O129" i="1" s="1"/>
  <c r="K128" i="1"/>
  <c r="O128" i="1" s="1"/>
  <c r="J124" i="1"/>
  <c r="I124" i="1"/>
  <c r="H124" i="1"/>
  <c r="G124" i="1"/>
  <c r="F124" i="1"/>
  <c r="E124" i="1"/>
  <c r="D124" i="1"/>
  <c r="C124" i="1"/>
  <c r="K123" i="1"/>
  <c r="O123" i="1" s="1"/>
  <c r="K122" i="1"/>
  <c r="M122" i="1" s="1"/>
  <c r="N122" i="1" s="1"/>
  <c r="K121" i="1"/>
  <c r="L121" i="1" s="1"/>
  <c r="K120" i="1"/>
  <c r="L120" i="1" s="1"/>
  <c r="J116" i="1"/>
  <c r="I116" i="1"/>
  <c r="H116" i="1"/>
  <c r="G116" i="1"/>
  <c r="F116" i="1"/>
  <c r="E116" i="1"/>
  <c r="D116" i="1"/>
  <c r="C116" i="1"/>
  <c r="K115" i="1"/>
  <c r="L115" i="1" s="1"/>
  <c r="K114" i="1"/>
  <c r="M114" i="1" s="1"/>
  <c r="N114" i="1" s="1"/>
  <c r="K113" i="1"/>
  <c r="O113" i="1" s="1"/>
  <c r="K112" i="1"/>
  <c r="O112" i="1" s="1"/>
  <c r="J107" i="1"/>
  <c r="I107" i="1"/>
  <c r="H107" i="1"/>
  <c r="G107" i="1"/>
  <c r="F107" i="1"/>
  <c r="E107" i="1"/>
  <c r="D107" i="1"/>
  <c r="C107" i="1"/>
  <c r="K106" i="1"/>
  <c r="O106" i="1" s="1"/>
  <c r="K105" i="1"/>
  <c r="M105" i="1" s="1"/>
  <c r="N105" i="1" s="1"/>
  <c r="K104" i="1"/>
  <c r="L104" i="1" s="1"/>
  <c r="K103" i="1"/>
  <c r="L103" i="1" s="1"/>
  <c r="J99" i="1"/>
  <c r="I99" i="1"/>
  <c r="H99" i="1"/>
  <c r="G99" i="1"/>
  <c r="F99" i="1"/>
  <c r="E99" i="1"/>
  <c r="D99" i="1"/>
  <c r="C99" i="1"/>
  <c r="K98" i="1"/>
  <c r="L98" i="1" s="1"/>
  <c r="K97" i="1"/>
  <c r="M97" i="1" s="1"/>
  <c r="N97" i="1" s="1"/>
  <c r="K96" i="1"/>
  <c r="O96" i="1" s="1"/>
  <c r="K95" i="1"/>
  <c r="O95" i="1" s="1"/>
  <c r="J91" i="1"/>
  <c r="I91" i="1"/>
  <c r="H91" i="1"/>
  <c r="G91" i="1"/>
  <c r="F91" i="1"/>
  <c r="E91" i="1"/>
  <c r="D91" i="1"/>
  <c r="C91" i="1"/>
  <c r="K90" i="1"/>
  <c r="O90" i="1" s="1"/>
  <c r="K89" i="1"/>
  <c r="M89" i="1" s="1"/>
  <c r="N89" i="1" s="1"/>
  <c r="K88" i="1"/>
  <c r="L88" i="1" s="1"/>
  <c r="K87" i="1"/>
  <c r="L87" i="1" s="1"/>
  <c r="J83" i="1"/>
  <c r="I83" i="1"/>
  <c r="H83" i="1"/>
  <c r="G83" i="1"/>
  <c r="F83" i="1"/>
  <c r="E83" i="1"/>
  <c r="D83" i="1"/>
  <c r="K82" i="1"/>
  <c r="L82" i="1" s="1"/>
  <c r="K81" i="1"/>
  <c r="M81" i="1" s="1"/>
  <c r="N81" i="1" s="1"/>
  <c r="K80" i="1"/>
  <c r="O80" i="1" s="1"/>
  <c r="K79" i="1"/>
  <c r="O79" i="1" s="1"/>
  <c r="J75" i="1"/>
  <c r="I75" i="1"/>
  <c r="H75" i="1"/>
  <c r="G75" i="1"/>
  <c r="F75" i="1"/>
  <c r="E75" i="1"/>
  <c r="D75" i="1"/>
  <c r="C75" i="1"/>
  <c r="K74" i="1"/>
  <c r="O74" i="1" s="1"/>
  <c r="K73" i="1"/>
  <c r="M73" i="1" s="1"/>
  <c r="N73" i="1" s="1"/>
  <c r="K72" i="1"/>
  <c r="L72" i="1" s="1"/>
  <c r="K71" i="1"/>
  <c r="L71" i="1" s="1"/>
  <c r="J66" i="1"/>
  <c r="I66" i="1"/>
  <c r="H66" i="1"/>
  <c r="G66" i="1"/>
  <c r="F66" i="1"/>
  <c r="E66" i="1"/>
  <c r="D66" i="1"/>
  <c r="C66" i="1"/>
  <c r="K65" i="1"/>
  <c r="L65" i="1" s="1"/>
  <c r="K64" i="1"/>
  <c r="M64" i="1" s="1"/>
  <c r="N64" i="1" s="1"/>
  <c r="K63" i="1"/>
  <c r="O63" i="1" s="1"/>
  <c r="K62" i="1"/>
  <c r="O62" i="1" s="1"/>
  <c r="J58" i="1"/>
  <c r="I58" i="1"/>
  <c r="H58" i="1"/>
  <c r="G58" i="1"/>
  <c r="F58" i="1"/>
  <c r="E58" i="1"/>
  <c r="D58" i="1"/>
  <c r="C58" i="1"/>
  <c r="K57" i="1"/>
  <c r="O57" i="1" s="1"/>
  <c r="K56" i="1"/>
  <c r="M56" i="1" s="1"/>
  <c r="N56" i="1" s="1"/>
  <c r="K55" i="1"/>
  <c r="L55" i="1" s="1"/>
  <c r="K54" i="1"/>
  <c r="L54" i="1" s="1"/>
  <c r="J50" i="1"/>
  <c r="I50" i="1"/>
  <c r="H50" i="1"/>
  <c r="G50" i="1"/>
  <c r="F50" i="1"/>
  <c r="E50" i="1"/>
  <c r="D50" i="1"/>
  <c r="C50" i="1"/>
  <c r="K49" i="1"/>
  <c r="L49" i="1" s="1"/>
  <c r="K48" i="1"/>
  <c r="M48" i="1" s="1"/>
  <c r="N48" i="1" s="1"/>
  <c r="K47" i="1"/>
  <c r="O47" i="1" s="1"/>
  <c r="K46" i="1"/>
  <c r="O46" i="1" s="1"/>
  <c r="K41" i="1"/>
  <c r="L41" i="1" s="1"/>
  <c r="K40" i="1"/>
  <c r="L40" i="1" s="1"/>
  <c r="K39" i="1"/>
  <c r="M39" i="1" s="1"/>
  <c r="N39" i="1" s="1"/>
  <c r="K38" i="1"/>
  <c r="O38" i="1" s="1"/>
  <c r="J34" i="1"/>
  <c r="I34" i="1"/>
  <c r="H34" i="1"/>
  <c r="G34" i="1"/>
  <c r="F34" i="1"/>
  <c r="E34" i="1"/>
  <c r="D34" i="1"/>
  <c r="C34" i="1"/>
  <c r="K33" i="1"/>
  <c r="K32" i="1"/>
  <c r="O32" i="1" s="1"/>
  <c r="K31" i="1"/>
  <c r="M31" i="1" s="1"/>
  <c r="N31" i="1" s="1"/>
  <c r="K30" i="1"/>
  <c r="L30" i="1" s="1"/>
  <c r="J26" i="1"/>
  <c r="I26" i="1"/>
  <c r="H26" i="1"/>
  <c r="G26" i="1"/>
  <c r="F26" i="1"/>
  <c r="E26" i="1"/>
  <c r="D26" i="1"/>
  <c r="C26" i="1"/>
  <c r="K25" i="1"/>
  <c r="L25" i="1" s="1"/>
  <c r="K24" i="1"/>
  <c r="O24" i="1" s="1"/>
  <c r="K23" i="1"/>
  <c r="M23" i="1" s="1"/>
  <c r="N23" i="1" s="1"/>
  <c r="K22" i="1"/>
  <c r="O22" i="1" s="1"/>
  <c r="J18" i="1"/>
  <c r="I18" i="1"/>
  <c r="H18" i="1"/>
  <c r="G18" i="1"/>
  <c r="F18" i="1"/>
  <c r="E18" i="1"/>
  <c r="D18" i="1"/>
  <c r="C18" i="1"/>
  <c r="K17" i="1"/>
  <c r="O17" i="1" s="1"/>
  <c r="K16" i="1"/>
  <c r="L16" i="1" s="1"/>
  <c r="K15" i="1"/>
  <c r="M15" i="1" s="1"/>
  <c r="N15" i="1" s="1"/>
  <c r="K14" i="1"/>
  <c r="L14" i="1" s="1"/>
  <c r="J10" i="1"/>
  <c r="I10" i="1"/>
  <c r="H10" i="1"/>
  <c r="G10" i="1"/>
  <c r="F10" i="1"/>
  <c r="E10" i="1"/>
  <c r="D10" i="1"/>
  <c r="K9" i="1"/>
  <c r="L9" i="1" s="1"/>
  <c r="K8" i="1"/>
  <c r="M8" i="1" s="1"/>
  <c r="N8" i="1" s="1"/>
  <c r="K7" i="1"/>
  <c r="M7" i="1" s="1"/>
  <c r="N7" i="1" s="1"/>
  <c r="K6" i="1"/>
  <c r="O6" i="1" s="1"/>
  <c r="O33" i="1" l="1"/>
  <c r="L33" i="1"/>
  <c r="K42" i="1"/>
  <c r="L42" i="1" s="1"/>
  <c r="L81" i="1"/>
  <c r="K75" i="1"/>
  <c r="O75" i="1" s="1"/>
  <c r="L8" i="1"/>
  <c r="M103" i="1"/>
  <c r="N103" i="1" s="1"/>
  <c r="L128" i="1"/>
  <c r="M131" i="1"/>
  <c r="N131" i="1" s="1"/>
  <c r="L114" i="1"/>
  <c r="L139" i="1"/>
  <c r="M63" i="1"/>
  <c r="N63" i="1" s="1"/>
  <c r="L24" i="1"/>
  <c r="L95" i="1"/>
  <c r="M24" i="1"/>
  <c r="N24" i="1" s="1"/>
  <c r="M139" i="1"/>
  <c r="N139" i="1" s="1"/>
  <c r="K91" i="1"/>
  <c r="M91" i="1" s="1"/>
  <c r="N91" i="1" s="1"/>
  <c r="O64" i="1"/>
  <c r="L64" i="1"/>
  <c r="O56" i="1"/>
  <c r="K148" i="1"/>
  <c r="L148" i="1" s="1"/>
  <c r="M6" i="1"/>
  <c r="N6" i="1" s="1"/>
  <c r="M17" i="1"/>
  <c r="N17" i="1" s="1"/>
  <c r="L56" i="1"/>
  <c r="L62" i="1"/>
  <c r="O136" i="1"/>
  <c r="M147" i="1"/>
  <c r="N147" i="1" s="1"/>
  <c r="L97" i="1"/>
  <c r="L112" i="1"/>
  <c r="L130" i="1"/>
  <c r="M136" i="1"/>
  <c r="N136" i="1" s="1"/>
  <c r="O82" i="1"/>
  <c r="O40" i="1"/>
  <c r="M40" i="1"/>
  <c r="N40" i="1" s="1"/>
  <c r="L46" i="1"/>
  <c r="M82" i="1"/>
  <c r="N82" i="1" s="1"/>
  <c r="L122" i="1"/>
  <c r="M33" i="1"/>
  <c r="N33" i="1" s="1"/>
  <c r="O8" i="1"/>
  <c r="M46" i="1"/>
  <c r="N46" i="1" s="1"/>
  <c r="O147" i="1"/>
  <c r="M146" i="1"/>
  <c r="N146" i="1" s="1"/>
  <c r="L146" i="1"/>
  <c r="K140" i="1"/>
  <c r="L140" i="1" s="1"/>
  <c r="M130" i="1"/>
  <c r="N130" i="1" s="1"/>
  <c r="O131" i="1"/>
  <c r="K116" i="1"/>
  <c r="L116" i="1" s="1"/>
  <c r="M106" i="1"/>
  <c r="N106" i="1" s="1"/>
  <c r="L106" i="1"/>
  <c r="O97" i="1"/>
  <c r="L90" i="1"/>
  <c r="M80" i="1"/>
  <c r="N80" i="1" s="1"/>
  <c r="L74" i="1"/>
  <c r="O65" i="1"/>
  <c r="M65" i="1"/>
  <c r="N65" i="1" s="1"/>
  <c r="M54" i="1"/>
  <c r="N54" i="1" s="1"/>
  <c r="L48" i="1"/>
  <c r="O48" i="1"/>
  <c r="M38" i="1"/>
  <c r="N38" i="1" s="1"/>
  <c r="L31" i="1"/>
  <c r="M32" i="1"/>
  <c r="N32" i="1" s="1"/>
  <c r="L32" i="1"/>
  <c r="M22" i="1"/>
  <c r="N22" i="1" s="1"/>
  <c r="L15" i="1"/>
  <c r="L7" i="1"/>
  <c r="M144" i="1"/>
  <c r="N144" i="1" s="1"/>
  <c r="L144" i="1"/>
  <c r="L138" i="1"/>
  <c r="K132" i="1"/>
  <c r="L132" i="1" s="1"/>
  <c r="M128" i="1"/>
  <c r="N128" i="1" s="1"/>
  <c r="K124" i="1"/>
  <c r="L124" i="1" s="1"/>
  <c r="O120" i="1"/>
  <c r="M123" i="1"/>
  <c r="N123" i="1" s="1"/>
  <c r="M120" i="1"/>
  <c r="N120" i="1" s="1"/>
  <c r="L123" i="1"/>
  <c r="M113" i="1"/>
  <c r="N113" i="1" s="1"/>
  <c r="O114" i="1"/>
  <c r="M112" i="1"/>
  <c r="N112" i="1" s="1"/>
  <c r="O115" i="1"/>
  <c r="M115" i="1"/>
  <c r="N115" i="1" s="1"/>
  <c r="O103" i="1"/>
  <c r="K107" i="1"/>
  <c r="L107" i="1" s="1"/>
  <c r="K99" i="1"/>
  <c r="L99" i="1" s="1"/>
  <c r="O98" i="1"/>
  <c r="M95" i="1"/>
  <c r="N95" i="1" s="1"/>
  <c r="M98" i="1"/>
  <c r="N98" i="1" s="1"/>
  <c r="O87" i="1"/>
  <c r="M87" i="1"/>
  <c r="N87" i="1" s="1"/>
  <c r="M90" i="1"/>
  <c r="N90" i="1" s="1"/>
  <c r="M79" i="1"/>
  <c r="N79" i="1" s="1"/>
  <c r="L79" i="1"/>
  <c r="O81" i="1"/>
  <c r="K83" i="1"/>
  <c r="L83" i="1" s="1"/>
  <c r="O71" i="1"/>
  <c r="M71" i="1"/>
  <c r="N71" i="1" s="1"/>
  <c r="M74" i="1"/>
  <c r="N74" i="1" s="1"/>
  <c r="K66" i="1"/>
  <c r="L66" i="1" s="1"/>
  <c r="M62" i="1"/>
  <c r="N62" i="1" s="1"/>
  <c r="K58" i="1"/>
  <c r="M58" i="1" s="1"/>
  <c r="N58" i="1" s="1"/>
  <c r="M57" i="1"/>
  <c r="N57" i="1" s="1"/>
  <c r="O54" i="1"/>
  <c r="L57" i="1"/>
  <c r="K50" i="1"/>
  <c r="L50" i="1" s="1"/>
  <c r="O49" i="1"/>
  <c r="M47" i="1"/>
  <c r="N47" i="1" s="1"/>
  <c r="M49" i="1"/>
  <c r="N49" i="1" s="1"/>
  <c r="O39" i="1"/>
  <c r="L39" i="1"/>
  <c r="K34" i="1"/>
  <c r="L34" i="1" s="1"/>
  <c r="O23" i="1"/>
  <c r="K26" i="1"/>
  <c r="M26" i="1" s="1"/>
  <c r="N26" i="1" s="1"/>
  <c r="L23" i="1"/>
  <c r="O16" i="1"/>
  <c r="M16" i="1"/>
  <c r="N16" i="1" s="1"/>
  <c r="K18" i="1"/>
  <c r="L18" i="1" s="1"/>
  <c r="O7" i="1"/>
  <c r="K10" i="1"/>
  <c r="M10" i="1" s="1"/>
  <c r="N10" i="1" s="1"/>
  <c r="L73" i="1"/>
  <c r="L89" i="1"/>
  <c r="L105" i="1"/>
  <c r="M96" i="1"/>
  <c r="N96" i="1" s="1"/>
  <c r="M129" i="1"/>
  <c r="N129" i="1" s="1"/>
  <c r="M145" i="1"/>
  <c r="N145" i="1" s="1"/>
  <c r="L6" i="1"/>
  <c r="O9" i="1"/>
  <c r="O14" i="1"/>
  <c r="L17" i="1"/>
  <c r="L22" i="1"/>
  <c r="O25" i="1"/>
  <c r="O30" i="1"/>
  <c r="L38" i="1"/>
  <c r="O41" i="1"/>
  <c r="L47" i="1"/>
  <c r="O55" i="1"/>
  <c r="L63" i="1"/>
  <c r="O72" i="1"/>
  <c r="L80" i="1"/>
  <c r="O88" i="1"/>
  <c r="L96" i="1"/>
  <c r="O104" i="1"/>
  <c r="L113" i="1"/>
  <c r="O121" i="1"/>
  <c r="L129" i="1"/>
  <c r="O137" i="1"/>
  <c r="L145" i="1"/>
  <c r="O73" i="1"/>
  <c r="O89" i="1"/>
  <c r="O105" i="1"/>
  <c r="O122" i="1"/>
  <c r="O138" i="1"/>
  <c r="O31" i="1"/>
  <c r="M9" i="1"/>
  <c r="N9" i="1" s="1"/>
  <c r="M14" i="1"/>
  <c r="N14" i="1" s="1"/>
  <c r="M25" i="1"/>
  <c r="N25" i="1" s="1"/>
  <c r="M30" i="1"/>
  <c r="N30" i="1" s="1"/>
  <c r="M41" i="1"/>
  <c r="N41" i="1" s="1"/>
  <c r="M55" i="1"/>
  <c r="N55" i="1" s="1"/>
  <c r="M72" i="1"/>
  <c r="N72" i="1" s="1"/>
  <c r="M88" i="1"/>
  <c r="N88" i="1" s="1"/>
  <c r="M104" i="1"/>
  <c r="N104" i="1" s="1"/>
  <c r="M121" i="1"/>
  <c r="N121" i="1" s="1"/>
  <c r="M137" i="1"/>
  <c r="N137" i="1" s="1"/>
  <c r="O15" i="1"/>
  <c r="M42" i="1" l="1"/>
  <c r="N42" i="1" s="1"/>
  <c r="O91" i="1"/>
  <c r="M75" i="1"/>
  <c r="N75" i="1" s="1"/>
  <c r="O42" i="1"/>
  <c r="L75" i="1"/>
  <c r="O148" i="1"/>
  <c r="O140" i="1"/>
  <c r="M140" i="1"/>
  <c r="N140" i="1" s="1"/>
  <c r="M107" i="1"/>
  <c r="N107" i="1" s="1"/>
  <c r="L91" i="1"/>
  <c r="O124" i="1"/>
  <c r="M124" i="1"/>
  <c r="N124" i="1" s="1"/>
  <c r="M116" i="1"/>
  <c r="N116" i="1" s="1"/>
  <c r="O116" i="1"/>
  <c r="O107" i="1"/>
  <c r="L58" i="1"/>
  <c r="M50" i="1"/>
  <c r="N50" i="1" s="1"/>
  <c r="O132" i="1"/>
  <c r="M99" i="1"/>
  <c r="N99" i="1" s="1"/>
  <c r="M148" i="1"/>
  <c r="N148" i="1" s="1"/>
  <c r="M66" i="1"/>
  <c r="N66" i="1" s="1"/>
  <c r="O18" i="1"/>
  <c r="M18" i="1"/>
  <c r="N18" i="1" s="1"/>
  <c r="O50" i="1"/>
  <c r="M132" i="1"/>
  <c r="N132" i="1" s="1"/>
  <c r="O99" i="1"/>
  <c r="O66" i="1"/>
  <c r="O58" i="1"/>
  <c r="M83" i="1"/>
  <c r="N83" i="1" s="1"/>
  <c r="O83" i="1"/>
  <c r="O34" i="1"/>
  <c r="M34" i="1"/>
  <c r="N34" i="1" s="1"/>
  <c r="L26" i="1"/>
  <c r="O26" i="1"/>
  <c r="L10" i="1"/>
  <c r="O10" i="1"/>
</calcChain>
</file>

<file path=xl/sharedStrings.xml><?xml version="1.0" encoding="utf-8"?>
<sst xmlns="http://schemas.openxmlformats.org/spreadsheetml/2006/main" count="477" uniqueCount="57">
  <si>
    <t>CESC, SARAGUR</t>
  </si>
  <si>
    <t xml:space="preserve">SARAGUR TOWN </t>
  </si>
  <si>
    <t>MR CODE</t>
  </si>
  <si>
    <t>TARIFF</t>
  </si>
  <si>
    <t>TOTAL INST</t>
  </si>
  <si>
    <t>LIVE INST</t>
  </si>
  <si>
    <t xml:space="preserve">BILLED </t>
  </si>
  <si>
    <t>UNITS</t>
  </si>
  <si>
    <t>OB</t>
  </si>
  <si>
    <t>DEMAND</t>
  </si>
  <si>
    <t>COLL</t>
  </si>
  <si>
    <t>ADJ</t>
  </si>
  <si>
    <t>TOTAL COLLE</t>
  </si>
  <si>
    <t>COLLE %</t>
  </si>
  <si>
    <t xml:space="preserve">CB </t>
  </si>
  <si>
    <t>CB RATIO</t>
  </si>
  <si>
    <t>BALANCE</t>
  </si>
  <si>
    <t>LT1</t>
  </si>
  <si>
    <t>LT2</t>
  </si>
  <si>
    <t>LT3</t>
  </si>
  <si>
    <t>LT5</t>
  </si>
  <si>
    <t>TOTAL</t>
  </si>
  <si>
    <t>MULLURU</t>
  </si>
  <si>
    <t>THUMBASOGE</t>
  </si>
  <si>
    <t>KALLAMBALU</t>
  </si>
  <si>
    <t>SAGARE</t>
  </si>
  <si>
    <t>HANCHIPURA</t>
  </si>
  <si>
    <t>HEBBALAGUPPE</t>
  </si>
  <si>
    <t xml:space="preserve">ANTHARASANTHE SECTION </t>
  </si>
  <si>
    <t>BEECHANAHALLI</t>
  </si>
  <si>
    <t>NOORALAKUPPE</t>
  </si>
  <si>
    <t>ANTHARASANTHE</t>
  </si>
  <si>
    <t>D B KUPPE</t>
  </si>
  <si>
    <t>N BELTHUR</t>
  </si>
  <si>
    <t xml:space="preserve">B MATAKERE SECTION </t>
  </si>
  <si>
    <t>B MATAKERE</t>
  </si>
  <si>
    <t>HEGGANUR</t>
  </si>
  <si>
    <t>BEDARAHALLI</t>
  </si>
  <si>
    <t>N BEGUR</t>
  </si>
  <si>
    <t>M C THOLALU</t>
  </si>
  <si>
    <t>Row Labels</t>
  </si>
  <si>
    <t>Sum of TOTAL INSTALLATION</t>
  </si>
  <si>
    <t>Sum of LIVE INSTALLATION</t>
  </si>
  <si>
    <t>Sum of BILLED INSTALLATION</t>
  </si>
  <si>
    <t>Sum of UNITS</t>
  </si>
  <si>
    <t>Sum of OB</t>
  </si>
  <si>
    <t>Sum of DEMAND</t>
  </si>
  <si>
    <t>Sum of COLLECTION</t>
  </si>
  <si>
    <t>Sum of ADJ</t>
  </si>
  <si>
    <t>(blank)</t>
  </si>
  <si>
    <t xml:space="preserve">LT1 Total: </t>
  </si>
  <si>
    <t xml:space="preserve">LT2 Total: </t>
  </si>
  <si>
    <t xml:space="preserve">LT3 Total: </t>
  </si>
  <si>
    <t xml:space="preserve">LT5 Total: </t>
  </si>
  <si>
    <t>Grand Total</t>
  </si>
  <si>
    <t>SARAGURU</t>
  </si>
  <si>
    <t xml:space="preserve">MR WISE DCB 17-04-2024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</si>
</sst>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2" fontId="0" fillId="0" borderId="0" xfId="0" applyNumberFormat="1" applyBorder="1"/>
    <xf numFmtId="1" fontId="0" fillId="0" borderId="0" xfId="0" applyNumberFormat="1"/>
    <xf numFmtId="0" fontId="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2" fontId="6" fillId="2" borderId="0" xfId="0" applyNumberFormat="1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/>
    <xf numFmtId="2" fontId="6" fillId="2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abSelected="1" topLeftCell="A73" zoomScaleNormal="100" zoomScaleSheetLayoutView="100" workbookViewId="0">
      <selection activeCell="Q82" sqref="Q82"/>
    </sheetView>
  </sheetViews>
  <sheetFormatPr defaultRowHeight="15" x14ac:dyDescent="0.25"/>
  <cols>
    <col min="1" max="1" width="9.5703125" customWidth="1"/>
    <col min="2" max="2" width="7.85546875" customWidth="1"/>
    <col min="3" max="3" width="9.85546875" customWidth="1"/>
    <col min="7" max="7" width="10.28515625" customWidth="1"/>
    <col min="8" max="8" width="10.5703125" customWidth="1"/>
    <col min="9" max="9" width="10.28515625" customWidth="1"/>
    <col min="10" max="10" width="10.140625" customWidth="1"/>
    <col min="11" max="11" width="11.42578125" customWidth="1"/>
    <col min="13" max="13" width="10" customWidth="1"/>
    <col min="15" max="15" width="12" customWidth="1"/>
  </cols>
  <sheetData>
    <row r="1" spans="1:16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18.75" x14ac:dyDescent="0.3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x14ac:dyDescent="0.25">
      <c r="B3" s="1"/>
      <c r="C3" s="1"/>
      <c r="D3" s="1"/>
      <c r="E3" s="1"/>
      <c r="F3" s="1"/>
    </row>
    <row r="4" spans="1:16" x14ac:dyDescent="0.25">
      <c r="A4" s="39" t="s">
        <v>1</v>
      </c>
      <c r="B4" s="39"/>
      <c r="C4" s="39"/>
      <c r="D4" s="1"/>
      <c r="E4" s="1"/>
      <c r="F4" s="1"/>
    </row>
    <row r="5" spans="1:16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</row>
    <row r="6" spans="1:16" x14ac:dyDescent="0.25">
      <c r="A6" s="30">
        <v>1144106</v>
      </c>
      <c r="B6" s="3" t="s">
        <v>17</v>
      </c>
      <c r="C6" s="3">
        <f>Sheet2!B13</f>
        <v>167</v>
      </c>
      <c r="D6" s="3">
        <f>Sheet2!C13</f>
        <v>167</v>
      </c>
      <c r="E6" s="3">
        <f>Sheet2!D13</f>
        <v>167</v>
      </c>
      <c r="F6" s="3">
        <f>Sheet2!E13</f>
        <v>6511</v>
      </c>
      <c r="G6" s="15">
        <f>Sheet2!F13</f>
        <v>-16.039999999999992</v>
      </c>
      <c r="H6" s="15">
        <f>Sheet2!G13</f>
        <v>53228.07</v>
      </c>
      <c r="I6" s="15">
        <f>Sheet2!H13</f>
        <v>0</v>
      </c>
      <c r="J6" s="15">
        <f>Sheet2!I13</f>
        <v>53065.03</v>
      </c>
      <c r="K6" s="4">
        <f>I6+J6</f>
        <v>53065.03</v>
      </c>
      <c r="L6" s="5">
        <f>K6/H6*100</f>
        <v>99.693695450539536</v>
      </c>
      <c r="M6" s="4">
        <f>G6+H6-K6</f>
        <v>147</v>
      </c>
      <c r="N6" s="5">
        <f>M6/H6</f>
        <v>2.7617007342178668E-3</v>
      </c>
      <c r="O6" s="4">
        <f>H6-K6</f>
        <v>163.04000000000087</v>
      </c>
      <c r="P6" s="13"/>
    </row>
    <row r="7" spans="1:16" x14ac:dyDescent="0.25">
      <c r="A7" s="30"/>
      <c r="B7" s="3" t="s">
        <v>18</v>
      </c>
      <c r="C7" s="3">
        <f>Sheet2!B14</f>
        <v>1534</v>
      </c>
      <c r="D7" s="3">
        <f>Sheet2!C14</f>
        <v>1475</v>
      </c>
      <c r="E7" s="3">
        <f>Sheet2!D14</f>
        <v>1475</v>
      </c>
      <c r="F7" s="3">
        <f>Sheet2!E14</f>
        <v>72563</v>
      </c>
      <c r="G7" s="15">
        <f>Sheet2!F14</f>
        <v>50710.97</v>
      </c>
      <c r="H7" s="15">
        <f>Sheet2!G14</f>
        <v>649816.9</v>
      </c>
      <c r="I7" s="15">
        <f>Sheet2!H14</f>
        <v>60787</v>
      </c>
      <c r="J7" s="15">
        <f>Sheet2!I14</f>
        <v>497876.9</v>
      </c>
      <c r="K7" s="4">
        <f t="shared" ref="K7:K124" si="0">I7+J7</f>
        <v>558663.9</v>
      </c>
      <c r="L7" s="5">
        <f t="shared" ref="L7:L124" si="1">K7/H7*100</f>
        <v>85.972510102461172</v>
      </c>
      <c r="M7" s="4">
        <f t="shared" ref="M7:M124" si="2">G7+H7-K7</f>
        <v>141863.96999999997</v>
      </c>
      <c r="N7" s="5">
        <f t="shared" ref="N7:N124" si="3">M7/H7</f>
        <v>0.21831375884499152</v>
      </c>
      <c r="O7" s="4">
        <f t="shared" ref="O7:O124" si="4">H7-K7</f>
        <v>91153</v>
      </c>
      <c r="P7" s="13"/>
    </row>
    <row r="8" spans="1:16" x14ac:dyDescent="0.25">
      <c r="A8" s="30"/>
      <c r="B8" s="3" t="s">
        <v>19</v>
      </c>
      <c r="C8" s="3">
        <f>Sheet2!B15</f>
        <v>477</v>
      </c>
      <c r="D8" s="3">
        <f>Sheet2!C15</f>
        <v>445</v>
      </c>
      <c r="E8" s="3">
        <f>Sheet2!D15</f>
        <v>445</v>
      </c>
      <c r="F8" s="3">
        <f>Sheet2!E15</f>
        <v>22690</v>
      </c>
      <c r="G8" s="15">
        <f>Sheet2!F15</f>
        <v>-9567.6</v>
      </c>
      <c r="H8" s="15">
        <f>Sheet2!G15</f>
        <v>347545.33</v>
      </c>
      <c r="I8" s="15">
        <f>Sheet2!H15</f>
        <v>124300</v>
      </c>
      <c r="J8" s="15">
        <f>Sheet2!I15</f>
        <v>4613.33</v>
      </c>
      <c r="K8" s="4">
        <f t="shared" si="0"/>
        <v>128913.33</v>
      </c>
      <c r="L8" s="5">
        <f t="shared" si="1"/>
        <v>37.092522578277773</v>
      </c>
      <c r="M8" s="4">
        <f t="shared" si="2"/>
        <v>209064.40000000002</v>
      </c>
      <c r="N8" s="5">
        <f t="shared" si="3"/>
        <v>0.60154570340507818</v>
      </c>
      <c r="O8" s="4">
        <f t="shared" si="4"/>
        <v>218632</v>
      </c>
      <c r="P8" s="13"/>
    </row>
    <row r="9" spans="1:16" x14ac:dyDescent="0.25">
      <c r="A9" s="30"/>
      <c r="B9" s="3" t="s">
        <v>20</v>
      </c>
      <c r="C9" s="3">
        <f>Sheet2!B16</f>
        <v>49</v>
      </c>
      <c r="D9" s="3">
        <f>Sheet2!C16</f>
        <v>37</v>
      </c>
      <c r="E9" s="3">
        <f>Sheet2!D16</f>
        <v>37</v>
      </c>
      <c r="F9" s="3">
        <f>Sheet2!E16</f>
        <v>12182</v>
      </c>
      <c r="G9" s="15">
        <f>Sheet2!F16</f>
        <v>-7459.1200000000008</v>
      </c>
      <c r="H9" s="15">
        <f>Sheet2!G16</f>
        <v>146139</v>
      </c>
      <c r="I9" s="15">
        <f>Sheet2!H16</f>
        <v>70707</v>
      </c>
      <c r="J9" s="15">
        <f>Sheet2!I16</f>
        <v>0</v>
      </c>
      <c r="K9" s="4">
        <f t="shared" si="0"/>
        <v>70707</v>
      </c>
      <c r="L9" s="5">
        <f t="shared" si="1"/>
        <v>48.383388417876134</v>
      </c>
      <c r="M9" s="4">
        <f t="shared" si="2"/>
        <v>67972.88</v>
      </c>
      <c r="N9" s="5">
        <f t="shared" si="3"/>
        <v>0.46512484689234224</v>
      </c>
      <c r="O9" s="4">
        <f t="shared" si="4"/>
        <v>75432</v>
      </c>
      <c r="P9" s="13"/>
    </row>
    <row r="10" spans="1:16" x14ac:dyDescent="0.25">
      <c r="A10" s="31" t="s">
        <v>21</v>
      </c>
      <c r="B10" s="31"/>
      <c r="C10" s="6">
        <f>SUM(C6:C9)</f>
        <v>2227</v>
      </c>
      <c r="D10" s="6">
        <f t="shared" ref="D10:J10" si="5">SUM(D6:D9)</f>
        <v>2124</v>
      </c>
      <c r="E10" s="6">
        <f t="shared" si="5"/>
        <v>2124</v>
      </c>
      <c r="F10" s="29">
        <f t="shared" si="5"/>
        <v>113946</v>
      </c>
      <c r="G10" s="16">
        <f t="shared" si="5"/>
        <v>33668.21</v>
      </c>
      <c r="H10" s="16">
        <f t="shared" si="5"/>
        <v>1196729.3</v>
      </c>
      <c r="I10" s="16">
        <f t="shared" si="5"/>
        <v>255794</v>
      </c>
      <c r="J10" s="16">
        <f t="shared" si="5"/>
        <v>555555.26</v>
      </c>
      <c r="K10" s="7">
        <f t="shared" si="0"/>
        <v>811349.26</v>
      </c>
      <c r="L10" s="8">
        <f t="shared" si="1"/>
        <v>67.797225320713721</v>
      </c>
      <c r="M10" s="7">
        <f t="shared" si="2"/>
        <v>419048.25</v>
      </c>
      <c r="N10" s="8">
        <f t="shared" si="3"/>
        <v>0.35016126871799663</v>
      </c>
      <c r="O10" s="7">
        <f t="shared" si="4"/>
        <v>385380.04000000004</v>
      </c>
      <c r="P10" s="13"/>
    </row>
    <row r="11" spans="1:16" x14ac:dyDescent="0.25">
      <c r="A11" s="9"/>
      <c r="B11" s="9"/>
      <c r="C11" s="10"/>
      <c r="D11" s="10"/>
      <c r="E11" s="10"/>
      <c r="F11" s="18"/>
      <c r="G11" s="18"/>
      <c r="H11" s="18"/>
      <c r="I11" s="18"/>
      <c r="J11" s="18"/>
      <c r="K11" s="11"/>
      <c r="L11" s="12"/>
      <c r="M11" s="11"/>
      <c r="N11" s="12"/>
      <c r="O11" s="11"/>
    </row>
    <row r="12" spans="1:16" x14ac:dyDescent="0.25">
      <c r="A12" s="39" t="s">
        <v>1</v>
      </c>
      <c r="B12" s="39"/>
      <c r="C12" s="39"/>
      <c r="D12" s="10"/>
      <c r="E12" s="10"/>
      <c r="F12" s="18"/>
      <c r="G12" s="18"/>
      <c r="H12" s="18"/>
      <c r="I12" s="18"/>
      <c r="J12" s="18"/>
      <c r="K12" s="11"/>
      <c r="L12" s="12"/>
      <c r="M12" s="11"/>
      <c r="N12" s="12"/>
      <c r="O12" s="11"/>
    </row>
    <row r="13" spans="1:16" x14ac:dyDescent="0.25">
      <c r="A13" s="2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15" t="s">
        <v>7</v>
      </c>
      <c r="G13" s="15" t="s">
        <v>8</v>
      </c>
      <c r="H13" s="15" t="s">
        <v>9</v>
      </c>
      <c r="I13" s="15" t="s">
        <v>10</v>
      </c>
      <c r="J13" s="15" t="s">
        <v>11</v>
      </c>
      <c r="K13" s="2" t="s">
        <v>12</v>
      </c>
      <c r="L13" s="2" t="s">
        <v>13</v>
      </c>
      <c r="M13" s="2" t="s">
        <v>14</v>
      </c>
      <c r="N13" s="2" t="s">
        <v>15</v>
      </c>
      <c r="O13" s="2" t="s">
        <v>16</v>
      </c>
    </row>
    <row r="14" spans="1:16" x14ac:dyDescent="0.25">
      <c r="A14" s="30">
        <v>1144116</v>
      </c>
      <c r="B14" s="3" t="s">
        <v>17</v>
      </c>
      <c r="C14" s="15">
        <f>Sheet2!B63</f>
        <v>116</v>
      </c>
      <c r="D14" s="15">
        <f>Sheet2!C63</f>
        <v>115</v>
      </c>
      <c r="E14" s="15">
        <f>Sheet2!D63</f>
        <v>114</v>
      </c>
      <c r="F14" s="15">
        <f>Sheet2!E63</f>
        <v>2499</v>
      </c>
      <c r="G14" s="15">
        <f>Sheet2!F63</f>
        <v>490.43</v>
      </c>
      <c r="H14" s="15">
        <f>Sheet2!G63</f>
        <v>21784.39</v>
      </c>
      <c r="I14" s="15">
        <f>Sheet2!H63</f>
        <v>0</v>
      </c>
      <c r="J14" s="15">
        <f>Sheet2!I63</f>
        <v>21555.03</v>
      </c>
      <c r="K14" s="4">
        <f>I14+J14</f>
        <v>21555.03</v>
      </c>
      <c r="L14" s="5">
        <f>K14/H14*100</f>
        <v>98.947135999676831</v>
      </c>
      <c r="M14" s="4">
        <f>G14+H14-K14</f>
        <v>719.79000000000087</v>
      </c>
      <c r="N14" s="5">
        <f>M14/H14</f>
        <v>3.3041549476482975E-2</v>
      </c>
      <c r="O14" s="4">
        <f>H14-K14</f>
        <v>229.36000000000058</v>
      </c>
    </row>
    <row r="15" spans="1:16" x14ac:dyDescent="0.25">
      <c r="A15" s="30"/>
      <c r="B15" s="3" t="s">
        <v>18</v>
      </c>
      <c r="C15" s="15">
        <f>Sheet2!B64</f>
        <v>1771</v>
      </c>
      <c r="D15" s="15">
        <f>Sheet2!C64</f>
        <v>1690</v>
      </c>
      <c r="E15" s="15">
        <f>Sheet2!D64</f>
        <v>1684</v>
      </c>
      <c r="F15" s="15">
        <f>Sheet2!E64</f>
        <v>77936</v>
      </c>
      <c r="G15" s="15">
        <f>Sheet2!F64</f>
        <v>-13567.5</v>
      </c>
      <c r="H15" s="15">
        <f>Sheet2!G64</f>
        <v>707405.22</v>
      </c>
      <c r="I15" s="15">
        <f>Sheet2!H64</f>
        <v>52857</v>
      </c>
      <c r="J15" s="15">
        <f>Sheet2!I64</f>
        <v>556290.22</v>
      </c>
      <c r="K15" s="4">
        <f>I15+J15</f>
        <v>609147.22</v>
      </c>
      <c r="L15" s="5">
        <f>K15/H15*100</f>
        <v>86.110082704789775</v>
      </c>
      <c r="M15" s="4">
        <f>G15+H15-K15</f>
        <v>84690.5</v>
      </c>
      <c r="N15" s="5">
        <f>M15/H15</f>
        <v>0.11971992516538117</v>
      </c>
      <c r="O15" s="4">
        <f>H15-K15</f>
        <v>98258</v>
      </c>
    </row>
    <row r="16" spans="1:16" x14ac:dyDescent="0.25">
      <c r="A16" s="30"/>
      <c r="B16" s="3" t="s">
        <v>19</v>
      </c>
      <c r="C16" s="15">
        <f>Sheet2!B65</f>
        <v>535</v>
      </c>
      <c r="D16" s="15">
        <f>Sheet2!C65</f>
        <v>490</v>
      </c>
      <c r="E16" s="15">
        <f>Sheet2!D65</f>
        <v>483</v>
      </c>
      <c r="F16" s="15">
        <f>Sheet2!E65</f>
        <v>52918</v>
      </c>
      <c r="G16" s="15">
        <f>Sheet2!F65</f>
        <v>-173760.72</v>
      </c>
      <c r="H16" s="15">
        <f>Sheet2!G65</f>
        <v>661065</v>
      </c>
      <c r="I16" s="15">
        <f>Sheet2!H65</f>
        <v>180678</v>
      </c>
      <c r="J16" s="15">
        <f>Sheet2!I65</f>
        <v>0</v>
      </c>
      <c r="K16" s="4">
        <f>I16+J16</f>
        <v>180678</v>
      </c>
      <c r="L16" s="5">
        <f>K16/H16*100</f>
        <v>27.331351682512313</v>
      </c>
      <c r="M16" s="4">
        <f>G16+H16-K16</f>
        <v>306626.28000000003</v>
      </c>
      <c r="N16" s="5">
        <f>M16/H16</f>
        <v>0.4638368087858229</v>
      </c>
      <c r="O16" s="4">
        <f>H16-K16</f>
        <v>480387</v>
      </c>
    </row>
    <row r="17" spans="1:15" x14ac:dyDescent="0.25">
      <c r="A17" s="30"/>
      <c r="B17" s="3" t="s">
        <v>20</v>
      </c>
      <c r="C17" s="15">
        <f>Sheet2!B66</f>
        <v>30</v>
      </c>
      <c r="D17" s="15">
        <f>Sheet2!C66</f>
        <v>15</v>
      </c>
      <c r="E17" s="15">
        <f>Sheet2!D66</f>
        <v>15</v>
      </c>
      <c r="F17" s="15">
        <f>Sheet2!E66</f>
        <v>3145</v>
      </c>
      <c r="G17" s="15">
        <f>Sheet2!F66</f>
        <v>-757.80000000000109</v>
      </c>
      <c r="H17" s="15">
        <f>Sheet2!G66</f>
        <v>48521</v>
      </c>
      <c r="I17" s="15">
        <f>Sheet2!H66</f>
        <v>2890</v>
      </c>
      <c r="J17" s="15">
        <f>Sheet2!I66</f>
        <v>0</v>
      </c>
      <c r="K17" s="4">
        <f>I17+J17</f>
        <v>2890</v>
      </c>
      <c r="L17" s="5">
        <f>K17/H17*100</f>
        <v>5.9561839203643778</v>
      </c>
      <c r="M17" s="4">
        <f>G17+H17-K17</f>
        <v>44873.2</v>
      </c>
      <c r="N17" s="5">
        <f>M17/H17</f>
        <v>0.92482018095257712</v>
      </c>
      <c r="O17" s="4">
        <f>H17-K17</f>
        <v>45631</v>
      </c>
    </row>
    <row r="18" spans="1:15" x14ac:dyDescent="0.25">
      <c r="A18" s="30" t="s">
        <v>21</v>
      </c>
      <c r="B18" s="30"/>
      <c r="C18" s="3">
        <f>SUM(C14:C17)</f>
        <v>2452</v>
      </c>
      <c r="D18" s="3">
        <f t="shared" ref="D18:J18" si="6">SUM(D14:D17)</f>
        <v>2310</v>
      </c>
      <c r="E18" s="3">
        <f t="shared" si="6"/>
        <v>2296</v>
      </c>
      <c r="F18" s="15">
        <f t="shared" si="6"/>
        <v>136498</v>
      </c>
      <c r="G18" s="15">
        <f t="shared" si="6"/>
        <v>-187595.59</v>
      </c>
      <c r="H18" s="15">
        <f t="shared" si="6"/>
        <v>1438775.6099999999</v>
      </c>
      <c r="I18" s="15">
        <f t="shared" si="6"/>
        <v>236425</v>
      </c>
      <c r="J18" s="15">
        <f t="shared" si="6"/>
        <v>577845.25</v>
      </c>
      <c r="K18" s="4">
        <f>I18+J18</f>
        <v>814270.25</v>
      </c>
      <c r="L18" s="5">
        <f>K18/H18*100</f>
        <v>56.594665932653676</v>
      </c>
      <c r="M18" s="4">
        <f>G18+H18-K18</f>
        <v>436909.76999999979</v>
      </c>
      <c r="N18" s="5">
        <f>M18/H18</f>
        <v>0.3036677623413423</v>
      </c>
      <c r="O18" s="4">
        <f>H18-K18</f>
        <v>624505.35999999987</v>
      </c>
    </row>
    <row r="19" spans="1:15" x14ac:dyDescent="0.25">
      <c r="A19" s="9"/>
      <c r="B19" s="9"/>
      <c r="C19" s="10"/>
      <c r="D19" s="10"/>
      <c r="E19" s="10"/>
      <c r="F19" s="18"/>
      <c r="G19" s="18"/>
      <c r="H19" s="18"/>
      <c r="I19" s="18"/>
      <c r="J19" s="18"/>
      <c r="K19" s="11"/>
      <c r="L19" s="12"/>
      <c r="M19" s="11"/>
      <c r="N19" s="12"/>
      <c r="O19" s="11"/>
    </row>
    <row r="20" spans="1:15" x14ac:dyDescent="0.25">
      <c r="A20" s="31" t="s">
        <v>22</v>
      </c>
      <c r="B20" s="31"/>
      <c r="C20" s="31"/>
      <c r="D20" s="10"/>
      <c r="E20" s="10"/>
      <c r="F20" s="18"/>
      <c r="G20" s="18"/>
      <c r="H20" s="18"/>
      <c r="I20" s="18"/>
      <c r="J20" s="18"/>
      <c r="K20" s="11"/>
      <c r="L20" s="12"/>
      <c r="M20" s="11"/>
      <c r="N20" s="12"/>
      <c r="O20" s="11"/>
    </row>
    <row r="21" spans="1:15" x14ac:dyDescent="0.25">
      <c r="A21" s="2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15" t="s">
        <v>7</v>
      </c>
      <c r="G21" s="15" t="s">
        <v>8</v>
      </c>
      <c r="H21" s="15" t="s">
        <v>9</v>
      </c>
      <c r="I21" s="15" t="s">
        <v>10</v>
      </c>
      <c r="J21" s="15" t="s">
        <v>11</v>
      </c>
      <c r="K21" s="2" t="s">
        <v>12</v>
      </c>
      <c r="L21" s="2" t="s">
        <v>13</v>
      </c>
      <c r="M21" s="2" t="s">
        <v>14</v>
      </c>
      <c r="N21" s="2" t="s">
        <v>15</v>
      </c>
      <c r="O21" s="2" t="s">
        <v>16</v>
      </c>
    </row>
    <row r="22" spans="1:15" x14ac:dyDescent="0.25">
      <c r="A22" s="30">
        <v>1144117</v>
      </c>
      <c r="B22" s="3" t="s">
        <v>17</v>
      </c>
      <c r="C22" s="3">
        <f>Sheet2!B68</f>
        <v>619</v>
      </c>
      <c r="D22" s="3">
        <f>Sheet2!C68</f>
        <v>612</v>
      </c>
      <c r="E22" s="3">
        <f>Sheet2!D68</f>
        <v>612</v>
      </c>
      <c r="F22" s="3">
        <f>Sheet2!E68</f>
        <v>12335</v>
      </c>
      <c r="G22" s="15">
        <f>Sheet2!F68</f>
        <v>-27.160000000000025</v>
      </c>
      <c r="H22" s="15">
        <f>Sheet2!G68</f>
        <v>120464.81</v>
      </c>
      <c r="I22" s="15">
        <f>Sheet2!H68</f>
        <v>121</v>
      </c>
      <c r="J22" s="15">
        <f>Sheet2!I68</f>
        <v>119119.65</v>
      </c>
      <c r="K22" s="4">
        <f>I22+J22</f>
        <v>119240.65</v>
      </c>
      <c r="L22" s="5">
        <f>K22/H22*100</f>
        <v>98.983802821753514</v>
      </c>
      <c r="M22" s="4">
        <f>G22+H22-K22</f>
        <v>1197</v>
      </c>
      <c r="N22" s="5">
        <f>M22/H22</f>
        <v>9.9365117497798739E-3</v>
      </c>
      <c r="O22" s="4">
        <f>H22-K22</f>
        <v>1224.1600000000035</v>
      </c>
    </row>
    <row r="23" spans="1:15" x14ac:dyDescent="0.25">
      <c r="A23" s="30"/>
      <c r="B23" s="3" t="s">
        <v>18</v>
      </c>
      <c r="C23" s="3">
        <f>Sheet2!B69</f>
        <v>974</v>
      </c>
      <c r="D23" s="3">
        <f>Sheet2!C69</f>
        <v>927</v>
      </c>
      <c r="E23" s="3">
        <f>Sheet2!D69</f>
        <v>927</v>
      </c>
      <c r="F23" s="3">
        <f>Sheet2!E69</f>
        <v>22524</v>
      </c>
      <c r="G23" s="15">
        <f>Sheet2!F69</f>
        <v>126792.03</v>
      </c>
      <c r="H23" s="15">
        <f>Sheet2!G69</f>
        <v>229031.17</v>
      </c>
      <c r="I23" s="15">
        <f>Sheet2!H69</f>
        <v>6136</v>
      </c>
      <c r="J23" s="15">
        <f>Sheet2!I69</f>
        <v>188119.17</v>
      </c>
      <c r="K23" s="4">
        <f>I23+J23</f>
        <v>194255.17</v>
      </c>
      <c r="L23" s="5">
        <f>K23/H23*100</f>
        <v>84.816040541555978</v>
      </c>
      <c r="M23" s="4">
        <f>G23+H23-K23</f>
        <v>161568.03</v>
      </c>
      <c r="N23" s="5">
        <f>M23/H23</f>
        <v>0.70544122880741511</v>
      </c>
      <c r="O23" s="4">
        <f>H23-K23</f>
        <v>34776</v>
      </c>
    </row>
    <row r="24" spans="1:15" x14ac:dyDescent="0.25">
      <c r="A24" s="30"/>
      <c r="B24" s="3" t="s">
        <v>19</v>
      </c>
      <c r="C24" s="3">
        <f>Sheet2!B70</f>
        <v>63</v>
      </c>
      <c r="D24" s="3">
        <f>Sheet2!C70</f>
        <v>58</v>
      </c>
      <c r="E24" s="3">
        <f>Sheet2!D70</f>
        <v>58</v>
      </c>
      <c r="F24" s="3">
        <f>Sheet2!E70</f>
        <v>7524</v>
      </c>
      <c r="G24" s="15">
        <f>Sheet2!F70</f>
        <v>-10261</v>
      </c>
      <c r="H24" s="15">
        <f>Sheet2!G70</f>
        <v>89431</v>
      </c>
      <c r="I24" s="15">
        <f>Sheet2!H70</f>
        <v>49029</v>
      </c>
      <c r="J24" s="15">
        <f>Sheet2!I70</f>
        <v>0</v>
      </c>
      <c r="K24" s="4">
        <f>I24+J24</f>
        <v>49029</v>
      </c>
      <c r="L24" s="5">
        <f>K24/H24*100</f>
        <v>54.823271572497234</v>
      </c>
      <c r="M24" s="4">
        <f>G24+H24-K24</f>
        <v>30141</v>
      </c>
      <c r="N24" s="5">
        <f>M24/H24</f>
        <v>0.33703078350907406</v>
      </c>
      <c r="O24" s="4">
        <f>H24-K24</f>
        <v>40402</v>
      </c>
    </row>
    <row r="25" spans="1:15" x14ac:dyDescent="0.25">
      <c r="A25" s="30"/>
      <c r="B25" s="3" t="s">
        <v>20</v>
      </c>
      <c r="C25" s="3">
        <f>Sheet2!B71</f>
        <v>12</v>
      </c>
      <c r="D25" s="3">
        <f>Sheet2!C71</f>
        <v>9</v>
      </c>
      <c r="E25" s="3">
        <f>Sheet2!D71</f>
        <v>9</v>
      </c>
      <c r="F25" s="3">
        <f>Sheet2!E71</f>
        <v>6323</v>
      </c>
      <c r="G25" s="15">
        <f>Sheet2!F71</f>
        <v>8316.0499999999993</v>
      </c>
      <c r="H25" s="15">
        <f>Sheet2!G71</f>
        <v>63605</v>
      </c>
      <c r="I25" s="15">
        <f>Sheet2!H71</f>
        <v>0</v>
      </c>
      <c r="J25" s="15">
        <f>Sheet2!I71</f>
        <v>0</v>
      </c>
      <c r="K25" s="4">
        <f>I25+J25</f>
        <v>0</v>
      </c>
      <c r="L25" s="5">
        <f>K25/H25*100</f>
        <v>0</v>
      </c>
      <c r="M25" s="4">
        <f>G25+H25-K25</f>
        <v>71921.05</v>
      </c>
      <c r="N25" s="5">
        <f>M25/H25</f>
        <v>1.1307452244320415</v>
      </c>
      <c r="O25" s="4">
        <f>H25-K25</f>
        <v>63605</v>
      </c>
    </row>
    <row r="26" spans="1:15" x14ac:dyDescent="0.25">
      <c r="A26" s="30" t="s">
        <v>21</v>
      </c>
      <c r="B26" s="30"/>
      <c r="C26" s="3">
        <f>SUM(C22:C25)</f>
        <v>1668</v>
      </c>
      <c r="D26" s="3">
        <f t="shared" ref="D26:J26" si="7">SUM(D22:D25)</f>
        <v>1606</v>
      </c>
      <c r="E26" s="3">
        <f t="shared" si="7"/>
        <v>1606</v>
      </c>
      <c r="F26" s="15">
        <f t="shared" si="7"/>
        <v>48706</v>
      </c>
      <c r="G26" s="15">
        <f t="shared" si="7"/>
        <v>124819.92</v>
      </c>
      <c r="H26" s="15">
        <f t="shared" si="7"/>
        <v>502531.98</v>
      </c>
      <c r="I26" s="15">
        <f t="shared" si="7"/>
        <v>55286</v>
      </c>
      <c r="J26" s="15">
        <f t="shared" si="7"/>
        <v>307238.82</v>
      </c>
      <c r="K26" s="4">
        <f>I26+J26</f>
        <v>362524.82</v>
      </c>
      <c r="L26" s="5">
        <f>K26/H26*100</f>
        <v>72.139651689430792</v>
      </c>
      <c r="M26" s="4">
        <f>G26+H26-K26</f>
        <v>264827.08</v>
      </c>
      <c r="N26" s="5">
        <f>M26/H26</f>
        <v>0.52698552637386387</v>
      </c>
      <c r="O26" s="4">
        <f>H26-K26</f>
        <v>140007.15999999997</v>
      </c>
    </row>
    <row r="27" spans="1:15" x14ac:dyDescent="0.25">
      <c r="A27" s="9"/>
      <c r="B27" s="9"/>
      <c r="C27" s="10"/>
      <c r="D27" s="10"/>
      <c r="E27" s="10"/>
      <c r="F27" s="18"/>
      <c r="G27" s="18"/>
      <c r="H27" s="18"/>
      <c r="I27" s="18"/>
      <c r="J27" s="18"/>
      <c r="K27" s="11"/>
      <c r="L27" s="12"/>
      <c r="M27" s="11"/>
      <c r="N27" s="12"/>
      <c r="O27" s="11"/>
    </row>
    <row r="28" spans="1:15" s="23" customFormat="1" x14ac:dyDescent="0.25">
      <c r="A28" s="37" t="s">
        <v>23</v>
      </c>
      <c r="B28" s="37"/>
      <c r="C28" s="37"/>
      <c r="D28" s="19"/>
      <c r="E28" s="19"/>
      <c r="F28" s="20"/>
      <c r="G28" s="20"/>
      <c r="H28" s="20"/>
      <c r="I28" s="20"/>
      <c r="J28" s="20"/>
      <c r="K28" s="21"/>
      <c r="L28" s="22"/>
      <c r="M28" s="21"/>
      <c r="N28" s="22"/>
      <c r="O28" s="21"/>
    </row>
    <row r="29" spans="1:15" s="23" customFormat="1" x14ac:dyDescent="0.25">
      <c r="A29" s="24" t="s">
        <v>2</v>
      </c>
      <c r="B29" s="25" t="s">
        <v>3</v>
      </c>
      <c r="C29" s="25" t="s">
        <v>4</v>
      </c>
      <c r="D29" s="25" t="s">
        <v>5</v>
      </c>
      <c r="E29" s="25" t="s">
        <v>6</v>
      </c>
      <c r="F29" s="26" t="s">
        <v>7</v>
      </c>
      <c r="G29" s="26" t="s">
        <v>8</v>
      </c>
      <c r="H29" s="26" t="s">
        <v>9</v>
      </c>
      <c r="I29" s="26" t="s">
        <v>10</v>
      </c>
      <c r="J29" s="26" t="s">
        <v>11</v>
      </c>
      <c r="K29" s="24" t="s">
        <v>12</v>
      </c>
      <c r="L29" s="24" t="s">
        <v>13</v>
      </c>
      <c r="M29" s="24" t="s">
        <v>14</v>
      </c>
      <c r="N29" s="24" t="s">
        <v>15</v>
      </c>
      <c r="O29" s="24" t="s">
        <v>16</v>
      </c>
    </row>
    <row r="30" spans="1:15" s="23" customFormat="1" x14ac:dyDescent="0.25">
      <c r="A30" s="34">
        <v>1144118</v>
      </c>
      <c r="B30" s="25" t="s">
        <v>17</v>
      </c>
      <c r="C30" s="25">
        <f>Sheet2!B73</f>
        <v>851</v>
      </c>
      <c r="D30" s="25">
        <f>Sheet2!C73</f>
        <v>850</v>
      </c>
      <c r="E30" s="25">
        <f>Sheet2!D73</f>
        <v>850</v>
      </c>
      <c r="F30" s="25">
        <f>Sheet2!E73</f>
        <v>21375</v>
      </c>
      <c r="G30" s="26">
        <f>Sheet2!F73</f>
        <v>-361.63</v>
      </c>
      <c r="H30" s="26">
        <f>Sheet2!G73</f>
        <v>191318.25</v>
      </c>
      <c r="I30" s="26">
        <f>Sheet2!H73</f>
        <v>736</v>
      </c>
      <c r="J30" s="26">
        <f>Sheet2!I73</f>
        <v>188908.62</v>
      </c>
      <c r="K30" s="27">
        <f>I30+J30</f>
        <v>189644.62</v>
      </c>
      <c r="L30" s="28">
        <f>K30/H30*100</f>
        <v>99.125211525821499</v>
      </c>
      <c r="M30" s="27">
        <f>G30+H30-K30</f>
        <v>1312</v>
      </c>
      <c r="N30" s="28">
        <f>M30/H30</f>
        <v>6.857683467207127E-3</v>
      </c>
      <c r="O30" s="27">
        <f>H30-K30</f>
        <v>1673.6300000000047</v>
      </c>
    </row>
    <row r="31" spans="1:15" s="23" customFormat="1" x14ac:dyDescent="0.25">
      <c r="A31" s="34"/>
      <c r="B31" s="25" t="s">
        <v>18</v>
      </c>
      <c r="C31" s="25">
        <f>Sheet2!B74</f>
        <v>1391</v>
      </c>
      <c r="D31" s="25">
        <f>Sheet2!C74</f>
        <v>1351</v>
      </c>
      <c r="E31" s="25">
        <f>Sheet2!D74</f>
        <v>1348</v>
      </c>
      <c r="F31" s="25">
        <f>Sheet2!E74</f>
        <v>38353</v>
      </c>
      <c r="G31" s="26">
        <f>Sheet2!F74</f>
        <v>231521.05</v>
      </c>
      <c r="H31" s="26">
        <f>Sheet2!G74</f>
        <v>367921.46</v>
      </c>
      <c r="I31" s="26">
        <f>Sheet2!H74</f>
        <v>21796</v>
      </c>
      <c r="J31" s="26">
        <f>Sheet2!I74</f>
        <v>306098.46000000002</v>
      </c>
      <c r="K31" s="27">
        <f>I31+J31</f>
        <v>327894.46000000002</v>
      </c>
      <c r="L31" s="28">
        <f>K31/H31*100</f>
        <v>89.120775939517088</v>
      </c>
      <c r="M31" s="27">
        <f>G31+H31-K31</f>
        <v>271548.05</v>
      </c>
      <c r="N31" s="28">
        <f>M31/H31</f>
        <v>0.73805982939945924</v>
      </c>
      <c r="O31" s="27">
        <f>H31-K31</f>
        <v>40027</v>
      </c>
    </row>
    <row r="32" spans="1:15" s="23" customFormat="1" x14ac:dyDescent="0.25">
      <c r="A32" s="34"/>
      <c r="B32" s="25" t="s">
        <v>19</v>
      </c>
      <c r="C32" s="25">
        <f>Sheet2!B75</f>
        <v>98</v>
      </c>
      <c r="D32" s="25">
        <f>Sheet2!C75</f>
        <v>90</v>
      </c>
      <c r="E32" s="25">
        <f>Sheet2!D75</f>
        <v>90</v>
      </c>
      <c r="F32" s="25">
        <f>Sheet2!E75</f>
        <v>8624</v>
      </c>
      <c r="G32" s="26">
        <f>Sheet2!F75</f>
        <v>12098.09</v>
      </c>
      <c r="H32" s="26">
        <f>Sheet2!G75</f>
        <v>106100</v>
      </c>
      <c r="I32" s="26">
        <f>Sheet2!H75</f>
        <v>54545</v>
      </c>
      <c r="J32" s="26">
        <f>Sheet2!I75</f>
        <v>0</v>
      </c>
      <c r="K32" s="27">
        <f>I32+J32</f>
        <v>54545</v>
      </c>
      <c r="L32" s="28">
        <f>K32/H32*100</f>
        <v>51.40904806786051</v>
      </c>
      <c r="M32" s="27">
        <f>G32+H32-K32</f>
        <v>63653.09</v>
      </c>
      <c r="N32" s="28">
        <f>M32/H32</f>
        <v>0.59993487276154567</v>
      </c>
      <c r="O32" s="27">
        <f>H32-K32</f>
        <v>51555</v>
      </c>
    </row>
    <row r="33" spans="1:16" s="23" customFormat="1" x14ac:dyDescent="0.25">
      <c r="A33" s="34"/>
      <c r="B33" s="25" t="s">
        <v>20</v>
      </c>
      <c r="C33" s="25">
        <f>Sheet2!B76</f>
        <v>24</v>
      </c>
      <c r="D33" s="25">
        <f>Sheet2!C76</f>
        <v>15</v>
      </c>
      <c r="E33" s="25">
        <f>Sheet2!D76</f>
        <v>15</v>
      </c>
      <c r="F33" s="25">
        <f>Sheet2!E76</f>
        <v>8740</v>
      </c>
      <c r="G33" s="26">
        <f>Sheet2!F76</f>
        <v>-6625.27</v>
      </c>
      <c r="H33" s="26">
        <f>Sheet2!G76</f>
        <v>103172</v>
      </c>
      <c r="I33" s="26">
        <f>Sheet2!H76</f>
        <v>684</v>
      </c>
      <c r="J33" s="26">
        <f>Sheet2!I76</f>
        <v>0</v>
      </c>
      <c r="K33" s="27">
        <f>I33+J33</f>
        <v>684</v>
      </c>
      <c r="L33" s="28">
        <f>K33/H33*100</f>
        <v>0.66297057341139065</v>
      </c>
      <c r="M33" s="27">
        <f>G33+H33-K33</f>
        <v>95862.73</v>
      </c>
      <c r="N33" s="28">
        <f>M33/H33</f>
        <v>0.92915451866785559</v>
      </c>
      <c r="O33" s="27">
        <f>H33-K33</f>
        <v>102488</v>
      </c>
    </row>
    <row r="34" spans="1:16" s="23" customFormat="1" x14ac:dyDescent="0.25">
      <c r="A34" s="34" t="s">
        <v>21</v>
      </c>
      <c r="B34" s="34"/>
      <c r="C34" s="25">
        <f>SUM(C30:C33)</f>
        <v>2364</v>
      </c>
      <c r="D34" s="25">
        <f t="shared" ref="D34:J34" si="8">SUM(D30:D33)</f>
        <v>2306</v>
      </c>
      <c r="E34" s="25">
        <f t="shared" si="8"/>
        <v>2303</v>
      </c>
      <c r="F34" s="26">
        <f t="shared" si="8"/>
        <v>77092</v>
      </c>
      <c r="G34" s="26">
        <f t="shared" si="8"/>
        <v>236632.24</v>
      </c>
      <c r="H34" s="26">
        <f t="shared" si="8"/>
        <v>768511.71</v>
      </c>
      <c r="I34" s="26">
        <f t="shared" si="8"/>
        <v>77761</v>
      </c>
      <c r="J34" s="26">
        <f t="shared" si="8"/>
        <v>495007.08</v>
      </c>
      <c r="K34" s="27">
        <f>I34+J34</f>
        <v>572768.08000000007</v>
      </c>
      <c r="L34" s="28">
        <f>K34/H34*100</f>
        <v>74.529518880070171</v>
      </c>
      <c r="M34" s="27">
        <f>G34+H34-K34</f>
        <v>432375.86999999988</v>
      </c>
      <c r="N34" s="28">
        <f>M34/H34</f>
        <v>0.56261455014133732</v>
      </c>
      <c r="O34" s="27">
        <f>H34-K34</f>
        <v>195743.62999999989</v>
      </c>
    </row>
    <row r="35" spans="1:16" x14ac:dyDescent="0.25">
      <c r="A35" s="9"/>
      <c r="B35" s="9"/>
      <c r="C35" s="10"/>
      <c r="D35" s="10"/>
      <c r="E35" s="10"/>
      <c r="F35" s="18"/>
      <c r="G35" s="18"/>
      <c r="H35" s="18"/>
      <c r="I35" s="18"/>
      <c r="J35" s="18"/>
      <c r="K35" s="11"/>
      <c r="L35" s="12"/>
      <c r="M35" s="11"/>
      <c r="N35" s="12"/>
      <c r="O35" s="11"/>
    </row>
    <row r="36" spans="1:16" x14ac:dyDescent="0.25">
      <c r="A36" s="35" t="s">
        <v>24</v>
      </c>
      <c r="B36" s="35"/>
      <c r="C36" s="35"/>
      <c r="D36" s="10"/>
      <c r="E36" s="10"/>
      <c r="F36" s="18"/>
      <c r="G36" s="18"/>
      <c r="H36" s="18"/>
      <c r="I36" s="18"/>
      <c r="J36" s="18"/>
      <c r="K36" s="11"/>
      <c r="L36" s="12"/>
      <c r="M36" s="11"/>
      <c r="N36" s="12"/>
      <c r="O36" s="11"/>
    </row>
    <row r="37" spans="1:16" x14ac:dyDescent="0.25">
      <c r="A37" s="2" t="s">
        <v>2</v>
      </c>
      <c r="B37" s="3" t="s">
        <v>3</v>
      </c>
      <c r="C37" s="3" t="s">
        <v>4</v>
      </c>
      <c r="D37" s="3" t="s">
        <v>5</v>
      </c>
      <c r="E37" s="3" t="s">
        <v>6</v>
      </c>
      <c r="F37" s="15" t="s">
        <v>7</v>
      </c>
      <c r="G37" s="15" t="s">
        <v>8</v>
      </c>
      <c r="H37" s="15" t="s">
        <v>9</v>
      </c>
      <c r="I37" s="15" t="s">
        <v>10</v>
      </c>
      <c r="J37" s="15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2" t="s">
        <v>16</v>
      </c>
    </row>
    <row r="38" spans="1:16" x14ac:dyDescent="0.25">
      <c r="A38" s="30">
        <v>1144119</v>
      </c>
      <c r="B38" s="3" t="s">
        <v>17</v>
      </c>
      <c r="C38" s="3">
        <f>Sheet2!B78</f>
        <v>736</v>
      </c>
      <c r="D38" s="3">
        <f>Sheet2!C78</f>
        <v>736</v>
      </c>
      <c r="E38" s="3">
        <f>Sheet2!D78</f>
        <v>611</v>
      </c>
      <c r="F38" s="3">
        <f>Sheet2!E78</f>
        <v>16728</v>
      </c>
      <c r="G38" s="15">
        <f>Sheet2!F78</f>
        <v>1631.44</v>
      </c>
      <c r="H38" s="15">
        <f>Sheet2!G78</f>
        <v>150826.21000000002</v>
      </c>
      <c r="I38" s="15">
        <f>Sheet2!H78</f>
        <v>360</v>
      </c>
      <c r="J38" s="15">
        <f>Sheet2!I78</f>
        <v>149526.91999999998</v>
      </c>
      <c r="K38" s="4">
        <f>I38+J38</f>
        <v>149886.91999999998</v>
      </c>
      <c r="L38" s="5">
        <f>K38/H38*100</f>
        <v>99.377236887408344</v>
      </c>
      <c r="M38" s="4">
        <f>G38+H38-K38</f>
        <v>2570.7300000000396</v>
      </c>
      <c r="N38" s="5">
        <f>M38/H38</f>
        <v>1.7044318756004272E-2</v>
      </c>
      <c r="O38" s="4">
        <f>H38-K38</f>
        <v>939.29000000003725</v>
      </c>
    </row>
    <row r="39" spans="1:16" x14ac:dyDescent="0.25">
      <c r="A39" s="30"/>
      <c r="B39" s="3" t="s">
        <v>18</v>
      </c>
      <c r="C39" s="3">
        <f>Sheet2!B79</f>
        <v>1176</v>
      </c>
      <c r="D39" s="3">
        <f>Sheet2!C79</f>
        <v>1101</v>
      </c>
      <c r="E39" s="3">
        <f>Sheet2!D79</f>
        <v>914</v>
      </c>
      <c r="F39" s="3">
        <f>Sheet2!E79</f>
        <v>23556</v>
      </c>
      <c r="G39" s="15">
        <f>Sheet2!F79</f>
        <v>625007.34</v>
      </c>
      <c r="H39" s="15">
        <f>Sheet2!G79</f>
        <v>231290.36000000002</v>
      </c>
      <c r="I39" s="15">
        <f>Sheet2!H79</f>
        <v>17987</v>
      </c>
      <c r="J39" s="15">
        <f>Sheet2!I79</f>
        <v>189878.36000000002</v>
      </c>
      <c r="K39" s="4">
        <f>I39+J39</f>
        <v>207865.36000000002</v>
      </c>
      <c r="L39" s="5">
        <f>K39/H39*100</f>
        <v>89.872037900758158</v>
      </c>
      <c r="M39" s="4">
        <f>G39+H39-K39</f>
        <v>648432.34</v>
      </c>
      <c r="N39" s="5">
        <f>M39/H39</f>
        <v>2.8035424390363692</v>
      </c>
      <c r="O39" s="4">
        <f>H39-K39</f>
        <v>23425</v>
      </c>
    </row>
    <row r="40" spans="1:16" x14ac:dyDescent="0.25">
      <c r="A40" s="30"/>
      <c r="B40" s="3" t="s">
        <v>19</v>
      </c>
      <c r="C40" s="3">
        <f>Sheet2!B80</f>
        <v>30</v>
      </c>
      <c r="D40" s="3">
        <f>Sheet2!C80</f>
        <v>21</v>
      </c>
      <c r="E40" s="3">
        <f>Sheet2!D80</f>
        <v>21</v>
      </c>
      <c r="F40" s="3">
        <f>Sheet2!E80</f>
        <v>5127</v>
      </c>
      <c r="G40" s="15">
        <f>Sheet2!F80</f>
        <v>16320.77</v>
      </c>
      <c r="H40" s="15">
        <f>Sheet2!G80</f>
        <v>56025</v>
      </c>
      <c r="I40" s="15">
        <f>Sheet2!H80</f>
        <v>47498</v>
      </c>
      <c r="J40" s="15">
        <f>Sheet2!I80</f>
        <v>0</v>
      </c>
      <c r="K40" s="4">
        <f>I40+J40</f>
        <v>47498</v>
      </c>
      <c r="L40" s="5">
        <f>K40/H40*100</f>
        <v>84.780008924587236</v>
      </c>
      <c r="M40" s="4">
        <f>G40+H40-K40</f>
        <v>24847.770000000004</v>
      </c>
      <c r="N40" s="5">
        <f>M40/H40</f>
        <v>0.44351218206157972</v>
      </c>
      <c r="O40" s="4">
        <f>H40-K40</f>
        <v>8527</v>
      </c>
    </row>
    <row r="41" spans="1:16" x14ac:dyDescent="0.25">
      <c r="A41" s="30"/>
      <c r="B41" s="3" t="s">
        <v>20</v>
      </c>
      <c r="C41" s="3">
        <f>Sheet2!B81</f>
        <v>14</v>
      </c>
      <c r="D41" s="3">
        <f>Sheet2!C81</f>
        <v>9</v>
      </c>
      <c r="E41" s="3">
        <f>Sheet2!D81</f>
        <v>6</v>
      </c>
      <c r="F41" s="3">
        <f>Sheet2!E81</f>
        <v>730</v>
      </c>
      <c r="G41" s="15">
        <f>Sheet2!F81</f>
        <v>62549.77</v>
      </c>
      <c r="H41" s="15">
        <f>Sheet2!G81</f>
        <v>13503</v>
      </c>
      <c r="I41" s="15">
        <f>Sheet2!H81</f>
        <v>0</v>
      </c>
      <c r="J41" s="15">
        <f>Sheet2!I81</f>
        <v>0</v>
      </c>
      <c r="K41" s="4">
        <f>I41+J41</f>
        <v>0</v>
      </c>
      <c r="L41" s="5">
        <f>K41/H41*100</f>
        <v>0</v>
      </c>
      <c r="M41" s="4">
        <f>G41+H41-K41</f>
        <v>76052.76999999999</v>
      </c>
      <c r="N41" s="5">
        <f>M41/H41</f>
        <v>5.6322868992075827</v>
      </c>
      <c r="O41" s="4">
        <f>H41-K41</f>
        <v>13503</v>
      </c>
    </row>
    <row r="42" spans="1:16" x14ac:dyDescent="0.25">
      <c r="A42" s="30" t="s">
        <v>21</v>
      </c>
      <c r="B42" s="30"/>
      <c r="C42" s="3">
        <f>SUM(C38:C41)</f>
        <v>1956</v>
      </c>
      <c r="D42" s="3">
        <f t="shared" ref="D42:J42" si="9">SUM(D38:D41)</f>
        <v>1867</v>
      </c>
      <c r="E42" s="3">
        <f t="shared" si="9"/>
        <v>1552</v>
      </c>
      <c r="F42" s="15">
        <f t="shared" si="9"/>
        <v>46141</v>
      </c>
      <c r="G42" s="15">
        <f t="shared" si="9"/>
        <v>705509.32</v>
      </c>
      <c r="H42" s="15">
        <f t="shared" si="9"/>
        <v>451644.57000000007</v>
      </c>
      <c r="I42" s="15">
        <f t="shared" si="9"/>
        <v>65845</v>
      </c>
      <c r="J42" s="15">
        <f t="shared" si="9"/>
        <v>339405.28</v>
      </c>
      <c r="K42" s="4">
        <f>I42+J42</f>
        <v>405250.28</v>
      </c>
      <c r="L42" s="5">
        <f>K42/H42*100</f>
        <v>89.727698929270858</v>
      </c>
      <c r="M42" s="4">
        <f>G42+H42-K42</f>
        <v>751903.6100000001</v>
      </c>
      <c r="N42" s="5">
        <f>M42/H42</f>
        <v>1.6648126866664199</v>
      </c>
      <c r="O42" s="4">
        <f>H42-K42</f>
        <v>46394.290000000037</v>
      </c>
    </row>
    <row r="43" spans="1:16" x14ac:dyDescent="0.25">
      <c r="A43" s="9"/>
      <c r="B43" s="9"/>
      <c r="C43" s="10"/>
      <c r="D43" s="10"/>
      <c r="E43" s="10"/>
      <c r="F43" s="18"/>
      <c r="G43" s="18"/>
      <c r="H43" s="18"/>
      <c r="I43" s="18"/>
      <c r="J43" s="18"/>
      <c r="K43" s="11"/>
      <c r="L43" s="12"/>
      <c r="M43" s="11"/>
      <c r="N43" s="12"/>
      <c r="O43" s="11"/>
    </row>
    <row r="44" spans="1:16" x14ac:dyDescent="0.25">
      <c r="A44" s="36" t="s">
        <v>25</v>
      </c>
      <c r="B44" s="36"/>
      <c r="C44" s="36"/>
      <c r="D44" s="10"/>
      <c r="E44" s="10"/>
      <c r="F44" s="18"/>
      <c r="G44" s="18"/>
      <c r="H44" s="18"/>
      <c r="I44" s="18"/>
      <c r="J44" s="18"/>
      <c r="K44" s="11"/>
      <c r="L44" s="12"/>
      <c r="M44" s="11"/>
      <c r="N44" s="12"/>
      <c r="O44" s="11"/>
    </row>
    <row r="45" spans="1:16" x14ac:dyDescent="0.25">
      <c r="A45" s="2" t="s">
        <v>2</v>
      </c>
      <c r="B45" s="3" t="s">
        <v>3</v>
      </c>
      <c r="C45" s="3" t="s">
        <v>4</v>
      </c>
      <c r="D45" s="3" t="s">
        <v>5</v>
      </c>
      <c r="E45" s="3" t="s">
        <v>6</v>
      </c>
      <c r="F45" s="15" t="s">
        <v>7</v>
      </c>
      <c r="G45" s="15" t="s">
        <v>8</v>
      </c>
      <c r="H45" s="15" t="s">
        <v>9</v>
      </c>
      <c r="I45" s="15" t="s">
        <v>10</v>
      </c>
      <c r="J45" s="15" t="s">
        <v>11</v>
      </c>
      <c r="K45" s="2" t="s">
        <v>12</v>
      </c>
      <c r="L45" s="2" t="s">
        <v>13</v>
      </c>
      <c r="M45" s="2" t="s">
        <v>14</v>
      </c>
      <c r="N45" s="2" t="s">
        <v>15</v>
      </c>
      <c r="O45" s="2" t="s">
        <v>16</v>
      </c>
    </row>
    <row r="46" spans="1:16" x14ac:dyDescent="0.25">
      <c r="A46" s="30">
        <v>1144120</v>
      </c>
      <c r="B46" s="3" t="s">
        <v>17</v>
      </c>
      <c r="C46" s="3">
        <f>Sheet2!B83</f>
        <v>750</v>
      </c>
      <c r="D46" s="3">
        <f>Sheet2!C83</f>
        <v>749</v>
      </c>
      <c r="E46" s="3">
        <f>Sheet2!D83</f>
        <v>749</v>
      </c>
      <c r="F46" s="3">
        <f>Sheet2!E83</f>
        <v>15683</v>
      </c>
      <c r="G46" s="15">
        <f>Sheet2!F83</f>
        <v>-84.75</v>
      </c>
      <c r="H46" s="15">
        <f>Sheet2!G83</f>
        <v>149571.66999999998</v>
      </c>
      <c r="I46" s="15">
        <f>Sheet2!H83</f>
        <v>141</v>
      </c>
      <c r="J46" s="15">
        <f>Sheet2!I83</f>
        <v>148446.91999999998</v>
      </c>
      <c r="K46" s="4">
        <f>I46+J46</f>
        <v>148587.91999999998</v>
      </c>
      <c r="L46" s="5">
        <f>K46/H46*100</f>
        <v>99.342288549696605</v>
      </c>
      <c r="M46" s="4">
        <f>G46+H46-K46</f>
        <v>899</v>
      </c>
      <c r="N46" s="5">
        <f>M46/H46</f>
        <v>6.010496506457407E-3</v>
      </c>
      <c r="O46" s="4">
        <f>H46-K46</f>
        <v>983.75</v>
      </c>
      <c r="P46" s="13"/>
    </row>
    <row r="47" spans="1:16" x14ac:dyDescent="0.25">
      <c r="A47" s="30"/>
      <c r="B47" s="3" t="s">
        <v>18</v>
      </c>
      <c r="C47" s="3">
        <f>Sheet2!B84</f>
        <v>856</v>
      </c>
      <c r="D47" s="3">
        <f>Sheet2!C84</f>
        <v>841</v>
      </c>
      <c r="E47" s="3">
        <f>Sheet2!D84</f>
        <v>839</v>
      </c>
      <c r="F47" s="3">
        <f>Sheet2!E84</f>
        <v>18588</v>
      </c>
      <c r="G47" s="15">
        <f>Sheet2!F84</f>
        <v>95507.79</v>
      </c>
      <c r="H47" s="15">
        <f>Sheet2!G84</f>
        <v>197027.52</v>
      </c>
      <c r="I47" s="15">
        <f>Sheet2!H84</f>
        <v>2539</v>
      </c>
      <c r="J47" s="15">
        <f>Sheet2!I84</f>
        <v>163555.51999999999</v>
      </c>
      <c r="K47" s="4">
        <f>I47+J47</f>
        <v>166094.51999999999</v>
      </c>
      <c r="L47" s="5">
        <f>K47/H47*100</f>
        <v>84.300162738687462</v>
      </c>
      <c r="M47" s="4">
        <f>G47+H47-K47</f>
        <v>126440.79000000001</v>
      </c>
      <c r="N47" s="5">
        <f>M47/H47</f>
        <v>0.64174177292593448</v>
      </c>
      <c r="O47" s="4">
        <f>H47-K47</f>
        <v>30933</v>
      </c>
      <c r="P47" s="13"/>
    </row>
    <row r="48" spans="1:16" x14ac:dyDescent="0.25">
      <c r="A48" s="30"/>
      <c r="B48" s="3" t="s">
        <v>19</v>
      </c>
      <c r="C48" s="3">
        <f>Sheet2!B85</f>
        <v>42</v>
      </c>
      <c r="D48" s="3">
        <f>Sheet2!C85</f>
        <v>33</v>
      </c>
      <c r="E48" s="3">
        <f>Sheet2!D85</f>
        <v>30</v>
      </c>
      <c r="F48" s="3">
        <f>Sheet2!E85</f>
        <v>5241</v>
      </c>
      <c r="G48" s="15">
        <f>Sheet2!F85</f>
        <v>2353.98</v>
      </c>
      <c r="H48" s="15">
        <f>Sheet2!G85</f>
        <v>58899</v>
      </c>
      <c r="I48" s="15">
        <f>Sheet2!H85</f>
        <v>48662</v>
      </c>
      <c r="J48" s="15">
        <f>Sheet2!I85</f>
        <v>0</v>
      </c>
      <c r="K48" s="4">
        <f>I48+J48</f>
        <v>48662</v>
      </c>
      <c r="L48" s="5">
        <f>K48/H48*100</f>
        <v>82.6193993106844</v>
      </c>
      <c r="M48" s="4">
        <f>G48+H48-K48</f>
        <v>12590.980000000003</v>
      </c>
      <c r="N48" s="5">
        <f>M48/H48</f>
        <v>0.21377239002359977</v>
      </c>
      <c r="O48" s="4">
        <f>H48-K48</f>
        <v>10237</v>
      </c>
      <c r="P48" s="13"/>
    </row>
    <row r="49" spans="1:16" x14ac:dyDescent="0.25">
      <c r="A49" s="30"/>
      <c r="B49" s="3" t="s">
        <v>20</v>
      </c>
      <c r="C49" s="3">
        <f>Sheet2!B86</f>
        <v>6</v>
      </c>
      <c r="D49" s="3">
        <f>Sheet2!C86</f>
        <v>4</v>
      </c>
      <c r="E49" s="3">
        <f>Sheet2!D86</f>
        <v>4</v>
      </c>
      <c r="F49" s="3">
        <f>Sheet2!E86</f>
        <v>450</v>
      </c>
      <c r="G49" s="15">
        <f>Sheet2!F86</f>
        <v>-0.26</v>
      </c>
      <c r="H49" s="15">
        <f>Sheet2!G86</f>
        <v>10260</v>
      </c>
      <c r="I49" s="15">
        <f>Sheet2!H86</f>
        <v>0</v>
      </c>
      <c r="J49" s="15">
        <f>Sheet2!I86</f>
        <v>0</v>
      </c>
      <c r="K49" s="4">
        <f>I49+J49</f>
        <v>0</v>
      </c>
      <c r="L49" s="5">
        <f>K49/H49*100</f>
        <v>0</v>
      </c>
      <c r="M49" s="4">
        <f>G49+H49-K49</f>
        <v>10259.74</v>
      </c>
      <c r="N49" s="5">
        <f>M49/H49</f>
        <v>0.99997465886939574</v>
      </c>
      <c r="O49" s="4">
        <f>H49-K49</f>
        <v>10260</v>
      </c>
      <c r="P49" s="13"/>
    </row>
    <row r="50" spans="1:16" x14ac:dyDescent="0.25">
      <c r="A50" s="30" t="s">
        <v>21</v>
      </c>
      <c r="B50" s="30"/>
      <c r="C50" s="3">
        <f>SUM(C46:C49)</f>
        <v>1654</v>
      </c>
      <c r="D50" s="3">
        <f t="shared" ref="D50:J50" si="10">SUM(D46:D49)</f>
        <v>1627</v>
      </c>
      <c r="E50" s="3">
        <f t="shared" si="10"/>
        <v>1622</v>
      </c>
      <c r="F50" s="15">
        <f t="shared" si="10"/>
        <v>39962</v>
      </c>
      <c r="G50" s="15">
        <f t="shared" si="10"/>
        <v>97776.76</v>
      </c>
      <c r="H50" s="15">
        <f t="shared" si="10"/>
        <v>415758.18999999994</v>
      </c>
      <c r="I50" s="15">
        <f t="shared" si="10"/>
        <v>51342</v>
      </c>
      <c r="J50" s="15">
        <f t="shared" si="10"/>
        <v>312002.43999999994</v>
      </c>
      <c r="K50" s="4">
        <f>I50+J50</f>
        <v>363344.43999999994</v>
      </c>
      <c r="L50" s="5">
        <f>K50/H50*100</f>
        <v>87.393212867315967</v>
      </c>
      <c r="M50" s="4">
        <f>G50+H50-K50</f>
        <v>150190.51</v>
      </c>
      <c r="N50" s="5">
        <f>M50/H50</f>
        <v>0.36124486206753986</v>
      </c>
      <c r="O50" s="4">
        <f>H50-K50</f>
        <v>52413.75</v>
      </c>
      <c r="P50" s="13"/>
    </row>
    <row r="51" spans="1:16" x14ac:dyDescent="0.25">
      <c r="A51" s="9"/>
      <c r="B51" s="9"/>
      <c r="C51" s="10"/>
      <c r="D51" s="10"/>
      <c r="E51" s="10"/>
      <c r="F51" s="18"/>
      <c r="G51" s="18"/>
      <c r="H51" s="18"/>
      <c r="I51" s="18"/>
      <c r="J51" s="18"/>
      <c r="K51" s="11"/>
      <c r="L51" s="12"/>
      <c r="M51" s="11"/>
      <c r="N51" s="12"/>
      <c r="O51" s="11"/>
    </row>
    <row r="52" spans="1:16" x14ac:dyDescent="0.25">
      <c r="A52" s="31" t="s">
        <v>26</v>
      </c>
      <c r="B52" s="31"/>
      <c r="C52" s="31"/>
      <c r="D52" s="10"/>
      <c r="E52" s="10"/>
      <c r="F52" s="18"/>
      <c r="G52" s="18"/>
      <c r="H52" s="18"/>
      <c r="I52" s="18"/>
      <c r="J52" s="18"/>
      <c r="K52" s="11"/>
      <c r="L52" s="12"/>
      <c r="M52" s="11"/>
      <c r="N52" s="12"/>
      <c r="O52" s="11"/>
    </row>
    <row r="53" spans="1:16" x14ac:dyDescent="0.25">
      <c r="A53" s="2" t="s">
        <v>2</v>
      </c>
      <c r="B53" s="3" t="s">
        <v>3</v>
      </c>
      <c r="C53" s="3" t="s">
        <v>4</v>
      </c>
      <c r="D53" s="3" t="s">
        <v>5</v>
      </c>
      <c r="E53" s="3" t="s">
        <v>6</v>
      </c>
      <c r="F53" s="15" t="s">
        <v>7</v>
      </c>
      <c r="G53" s="15" t="s">
        <v>8</v>
      </c>
      <c r="H53" s="15" t="s">
        <v>9</v>
      </c>
      <c r="I53" s="15" t="s">
        <v>10</v>
      </c>
      <c r="J53" s="15" t="s">
        <v>11</v>
      </c>
      <c r="K53" s="2" t="s">
        <v>12</v>
      </c>
      <c r="L53" s="2" t="s">
        <v>13</v>
      </c>
      <c r="M53" s="2" t="s">
        <v>14</v>
      </c>
      <c r="N53" s="2" t="s">
        <v>15</v>
      </c>
      <c r="O53" s="2" t="s">
        <v>16</v>
      </c>
    </row>
    <row r="54" spans="1:16" x14ac:dyDescent="0.25">
      <c r="A54" s="30">
        <v>1144112</v>
      </c>
      <c r="B54" s="3" t="s">
        <v>17</v>
      </c>
      <c r="C54" s="3">
        <f>Sheet2!B43</f>
        <v>970</v>
      </c>
      <c r="D54" s="3">
        <f>Sheet2!C43</f>
        <v>947</v>
      </c>
      <c r="E54" s="3">
        <f>Sheet2!D43</f>
        <v>947</v>
      </c>
      <c r="F54" s="3">
        <f>Sheet2!E43</f>
        <v>27341</v>
      </c>
      <c r="G54" s="15">
        <f>Sheet2!F43</f>
        <v>-10665.69</v>
      </c>
      <c r="H54" s="15">
        <f>Sheet2!G43</f>
        <v>242928.44999999998</v>
      </c>
      <c r="I54" s="15">
        <f>Sheet2!H43</f>
        <v>0</v>
      </c>
      <c r="J54" s="15">
        <f>Sheet2!I43</f>
        <v>242872.76</v>
      </c>
      <c r="K54" s="4">
        <f>I54+J54</f>
        <v>242872.76</v>
      </c>
      <c r="L54" s="5">
        <f>K54/H54*100</f>
        <v>99.977075554551149</v>
      </c>
      <c r="M54" s="4">
        <f>G54+H54-K54</f>
        <v>-10610.000000000029</v>
      </c>
      <c r="N54" s="5">
        <f>M54/H54</f>
        <v>-4.3675411422581543E-2</v>
      </c>
      <c r="O54" s="4">
        <f>H54-K54</f>
        <v>55.689999999973224</v>
      </c>
    </row>
    <row r="55" spans="1:16" x14ac:dyDescent="0.25">
      <c r="A55" s="30"/>
      <c r="B55" s="3" t="s">
        <v>18</v>
      </c>
      <c r="C55" s="3">
        <f>Sheet2!B44</f>
        <v>1214</v>
      </c>
      <c r="D55" s="3">
        <f>Sheet2!C44</f>
        <v>1158</v>
      </c>
      <c r="E55" s="3">
        <f>Sheet2!D44</f>
        <v>1157</v>
      </c>
      <c r="F55" s="3">
        <f>Sheet2!E44</f>
        <v>30531</v>
      </c>
      <c r="G55" s="15">
        <f>Sheet2!F44</f>
        <v>688673.52</v>
      </c>
      <c r="H55" s="15">
        <f>Sheet2!G44</f>
        <v>299944.75</v>
      </c>
      <c r="I55" s="15">
        <f>Sheet2!H44</f>
        <v>10286</v>
      </c>
      <c r="J55" s="15">
        <f>Sheet2!I44</f>
        <v>248958.75</v>
      </c>
      <c r="K55" s="4">
        <f>I55+J55</f>
        <v>259244.75</v>
      </c>
      <c r="L55" s="5">
        <f>K55/H55*100</f>
        <v>86.430834345325266</v>
      </c>
      <c r="M55" s="4">
        <f>G55+H55-K55</f>
        <v>729373.52</v>
      </c>
      <c r="N55" s="5">
        <f>M55/H55</f>
        <v>2.431692903443051</v>
      </c>
      <c r="O55" s="4">
        <f>H55-K55</f>
        <v>40700</v>
      </c>
    </row>
    <row r="56" spans="1:16" x14ac:dyDescent="0.25">
      <c r="A56" s="30"/>
      <c r="B56" s="3" t="s">
        <v>19</v>
      </c>
      <c r="C56" s="3">
        <f>Sheet2!B45</f>
        <v>24</v>
      </c>
      <c r="D56" s="3">
        <f>Sheet2!C45</f>
        <v>19</v>
      </c>
      <c r="E56" s="3">
        <f>Sheet2!D45</f>
        <v>19</v>
      </c>
      <c r="F56" s="3">
        <f>Sheet2!E45</f>
        <v>9190</v>
      </c>
      <c r="G56" s="15">
        <f>Sheet2!F45</f>
        <v>11990.31</v>
      </c>
      <c r="H56" s="15">
        <f>Sheet2!G45</f>
        <v>99051</v>
      </c>
      <c r="I56" s="15">
        <f>Sheet2!H45</f>
        <v>17817</v>
      </c>
      <c r="J56" s="15">
        <f>Sheet2!I45</f>
        <v>0</v>
      </c>
      <c r="K56" s="4">
        <f>I56+J56</f>
        <v>17817</v>
      </c>
      <c r="L56" s="5">
        <f>K56/H56*100</f>
        <v>17.987703304358359</v>
      </c>
      <c r="M56" s="4">
        <f>G56+H56-K56</f>
        <v>93224.31</v>
      </c>
      <c r="N56" s="5">
        <f>M56/H56</f>
        <v>0.94117484932004725</v>
      </c>
      <c r="O56" s="4">
        <f>H56-K56</f>
        <v>81234</v>
      </c>
    </row>
    <row r="57" spans="1:16" x14ac:dyDescent="0.25">
      <c r="A57" s="30"/>
      <c r="B57" s="3" t="s">
        <v>20</v>
      </c>
      <c r="C57" s="3">
        <f>Sheet2!B46</f>
        <v>9</v>
      </c>
      <c r="D57" s="3">
        <f>Sheet2!C46</f>
        <v>5</v>
      </c>
      <c r="E57" s="3">
        <f>Sheet2!D46</f>
        <v>5</v>
      </c>
      <c r="F57" s="3">
        <f>Sheet2!E46</f>
        <v>474</v>
      </c>
      <c r="G57" s="15">
        <f>Sheet2!F46</f>
        <v>715.52</v>
      </c>
      <c r="H57" s="15">
        <f>Sheet2!G46</f>
        <v>12489</v>
      </c>
      <c r="I57" s="15">
        <f>Sheet2!H46</f>
        <v>1820</v>
      </c>
      <c r="J57" s="15">
        <f>Sheet2!I46</f>
        <v>0</v>
      </c>
      <c r="K57" s="4">
        <f>I57+J57</f>
        <v>1820</v>
      </c>
      <c r="L57" s="5">
        <f>K57/H57*100</f>
        <v>14.572824085194972</v>
      </c>
      <c r="M57" s="4">
        <f>G57+H57-K57</f>
        <v>11384.52</v>
      </c>
      <c r="N57" s="5">
        <f>M57/H57</f>
        <v>0.91156377612298822</v>
      </c>
      <c r="O57" s="4">
        <f>H57-K57</f>
        <v>10669</v>
      </c>
    </row>
    <row r="58" spans="1:16" x14ac:dyDescent="0.25">
      <c r="A58" s="30" t="s">
        <v>21</v>
      </c>
      <c r="B58" s="30"/>
      <c r="C58" s="3">
        <f>SUM(C54:C57)</f>
        <v>2217</v>
      </c>
      <c r="D58" s="3">
        <f t="shared" ref="D58:J58" si="11">SUM(D54:D57)</f>
        <v>2129</v>
      </c>
      <c r="E58" s="3">
        <f t="shared" si="11"/>
        <v>2128</v>
      </c>
      <c r="F58" s="15">
        <f t="shared" si="11"/>
        <v>67536</v>
      </c>
      <c r="G58" s="15">
        <f t="shared" si="11"/>
        <v>690713.66000000015</v>
      </c>
      <c r="H58" s="15">
        <f t="shared" si="11"/>
        <v>654413.19999999995</v>
      </c>
      <c r="I58" s="15">
        <f t="shared" si="11"/>
        <v>29923</v>
      </c>
      <c r="J58" s="15">
        <f t="shared" si="11"/>
        <v>491831.51</v>
      </c>
      <c r="K58" s="4">
        <f>I58+J58</f>
        <v>521754.51</v>
      </c>
      <c r="L58" s="5">
        <f>K58/H58*100</f>
        <v>79.728604190746765</v>
      </c>
      <c r="M58" s="4">
        <f>G58+H58-K58</f>
        <v>823372.35000000009</v>
      </c>
      <c r="N58" s="5">
        <f>M58/H58</f>
        <v>1.2581842022746488</v>
      </c>
      <c r="O58" s="4">
        <f>H58-K58</f>
        <v>132658.68999999994</v>
      </c>
    </row>
    <row r="59" spans="1:16" x14ac:dyDescent="0.25">
      <c r="A59" s="9"/>
      <c r="B59" s="9"/>
      <c r="C59" s="10"/>
      <c r="D59" s="10"/>
      <c r="E59" s="10"/>
      <c r="F59" s="18"/>
      <c r="G59" s="18"/>
      <c r="H59" s="18"/>
      <c r="I59" s="18"/>
      <c r="J59" s="18"/>
      <c r="K59" s="11"/>
      <c r="L59" s="12"/>
      <c r="M59" s="11"/>
      <c r="N59" s="12"/>
      <c r="O59" s="11"/>
    </row>
    <row r="60" spans="1:16" x14ac:dyDescent="0.25">
      <c r="A60" s="31" t="s">
        <v>27</v>
      </c>
      <c r="B60" s="31"/>
      <c r="C60" s="31"/>
      <c r="D60" s="10"/>
      <c r="E60" s="10"/>
      <c r="F60" s="18"/>
      <c r="G60" s="18"/>
      <c r="H60" s="18"/>
      <c r="I60" s="18"/>
      <c r="J60" s="18"/>
      <c r="K60" s="11"/>
      <c r="L60" s="12"/>
      <c r="M60" s="11"/>
      <c r="N60" s="12"/>
      <c r="O60" s="11"/>
    </row>
    <row r="61" spans="1:16" x14ac:dyDescent="0.25">
      <c r="A61" s="2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15" t="s">
        <v>7</v>
      </c>
      <c r="G61" s="15" t="s">
        <v>8</v>
      </c>
      <c r="H61" s="15" t="s">
        <v>9</v>
      </c>
      <c r="I61" s="15" t="s">
        <v>10</v>
      </c>
      <c r="J61" s="15" t="s">
        <v>11</v>
      </c>
      <c r="K61" s="2" t="s">
        <v>12</v>
      </c>
      <c r="L61" s="2" t="s">
        <v>13</v>
      </c>
      <c r="M61" s="2" t="s">
        <v>14</v>
      </c>
      <c r="N61" s="2" t="s">
        <v>15</v>
      </c>
      <c r="O61" s="2" t="s">
        <v>16</v>
      </c>
    </row>
    <row r="62" spans="1:16" x14ac:dyDescent="0.25">
      <c r="A62" s="30">
        <v>1144113</v>
      </c>
      <c r="B62" s="3" t="s">
        <v>17</v>
      </c>
      <c r="C62" s="3">
        <f>Sheet2!B48</f>
        <v>550</v>
      </c>
      <c r="D62" s="3">
        <f>Sheet2!C48</f>
        <v>545</v>
      </c>
      <c r="E62" s="3">
        <f>Sheet2!D48</f>
        <v>540</v>
      </c>
      <c r="F62" s="3">
        <f>Sheet2!E48</f>
        <v>13378</v>
      </c>
      <c r="G62" s="15">
        <f>Sheet2!F48</f>
        <v>3700.7200000000003</v>
      </c>
      <c r="H62" s="15">
        <f>Sheet2!G48</f>
        <v>124863.57</v>
      </c>
      <c r="I62" s="15">
        <f>Sheet2!H48</f>
        <v>1256</v>
      </c>
      <c r="J62" s="15">
        <f>Sheet2!I48</f>
        <v>121245.29</v>
      </c>
      <c r="K62" s="4">
        <f>I62+J62</f>
        <v>122501.29</v>
      </c>
      <c r="L62" s="5">
        <f>K62/H62*100</f>
        <v>98.108111116797303</v>
      </c>
      <c r="M62" s="4">
        <f>G62+H62-K62</f>
        <v>6063.0000000000146</v>
      </c>
      <c r="N62" s="5">
        <f>M62/H62</f>
        <v>4.8556997048859123E-2</v>
      </c>
      <c r="O62" s="4">
        <f>H62-K62</f>
        <v>2362.2800000000134</v>
      </c>
    </row>
    <row r="63" spans="1:16" x14ac:dyDescent="0.25">
      <c r="A63" s="30"/>
      <c r="B63" s="3" t="s">
        <v>18</v>
      </c>
      <c r="C63" s="3">
        <f>Sheet2!B49</f>
        <v>1155</v>
      </c>
      <c r="D63" s="3">
        <f>Sheet2!C49</f>
        <v>1083</v>
      </c>
      <c r="E63" s="3">
        <f>Sheet2!D49</f>
        <v>998</v>
      </c>
      <c r="F63" s="3">
        <f>Sheet2!E49</f>
        <v>28889</v>
      </c>
      <c r="G63" s="15">
        <f>Sheet2!F49</f>
        <v>183603.59</v>
      </c>
      <c r="H63" s="15">
        <f>Sheet2!G49</f>
        <v>272661.28000000003</v>
      </c>
      <c r="I63" s="15">
        <f>Sheet2!H49</f>
        <v>13333</v>
      </c>
      <c r="J63" s="15">
        <f>Sheet2!I49</f>
        <v>230203.28</v>
      </c>
      <c r="K63" s="4">
        <f>I63+J63</f>
        <v>243536.28</v>
      </c>
      <c r="L63" s="5">
        <f>K63/H63*100</f>
        <v>89.318248634349544</v>
      </c>
      <c r="M63" s="4">
        <f>G63+H63-K63</f>
        <v>212728.59</v>
      </c>
      <c r="N63" s="5">
        <f>M63/H63</f>
        <v>0.78019361604992088</v>
      </c>
      <c r="O63" s="4">
        <f>H63-K63</f>
        <v>29125.000000000029</v>
      </c>
    </row>
    <row r="64" spans="1:16" x14ac:dyDescent="0.25">
      <c r="A64" s="30"/>
      <c r="B64" s="3" t="s">
        <v>19</v>
      </c>
      <c r="C64" s="3">
        <f>Sheet2!B50</f>
        <v>47</v>
      </c>
      <c r="D64" s="3">
        <f>Sheet2!C50</f>
        <v>29</v>
      </c>
      <c r="E64" s="3">
        <f>Sheet2!D50</f>
        <v>26</v>
      </c>
      <c r="F64" s="3">
        <f>Sheet2!E50</f>
        <v>5269</v>
      </c>
      <c r="G64" s="15">
        <f>Sheet2!F50</f>
        <v>3590.97</v>
      </c>
      <c r="H64" s="15">
        <f>Sheet2!G50</f>
        <v>58342</v>
      </c>
      <c r="I64" s="15">
        <f>Sheet2!H50</f>
        <v>50831</v>
      </c>
      <c r="J64" s="15">
        <f>Sheet2!I50</f>
        <v>0</v>
      </c>
      <c r="K64" s="4">
        <f>I64+J64</f>
        <v>50831</v>
      </c>
      <c r="L64" s="5">
        <f>K64/H64*100</f>
        <v>87.125912721538512</v>
      </c>
      <c r="M64" s="4">
        <f>G64+H64-K64</f>
        <v>11101.970000000001</v>
      </c>
      <c r="N64" s="5">
        <f>M64/H64</f>
        <v>0.19029121387679546</v>
      </c>
      <c r="O64" s="4">
        <f>H64-K64</f>
        <v>7511</v>
      </c>
    </row>
    <row r="65" spans="1:15" x14ac:dyDescent="0.25">
      <c r="A65" s="30"/>
      <c r="B65" s="3" t="s">
        <v>20</v>
      </c>
      <c r="C65" s="3">
        <f>Sheet2!B51</f>
        <v>7</v>
      </c>
      <c r="D65" s="3">
        <f>Sheet2!C51</f>
        <v>2</v>
      </c>
      <c r="E65" s="3">
        <f>Sheet2!D51</f>
        <v>2</v>
      </c>
      <c r="F65" s="3">
        <f>Sheet2!E51</f>
        <v>895</v>
      </c>
      <c r="G65" s="15">
        <f>Sheet2!F51</f>
        <v>-769.5</v>
      </c>
      <c r="H65" s="15">
        <f>Sheet2!G51</f>
        <v>10663</v>
      </c>
      <c r="I65" s="15">
        <f>Sheet2!H51</f>
        <v>0</v>
      </c>
      <c r="J65" s="15">
        <f>Sheet2!I51</f>
        <v>0</v>
      </c>
      <c r="K65" s="4">
        <f>I65+J65</f>
        <v>0</v>
      </c>
      <c r="L65" s="5">
        <f>K65/H65*100</f>
        <v>0</v>
      </c>
      <c r="M65" s="4">
        <f>G65+H65-K65</f>
        <v>9893.5</v>
      </c>
      <c r="N65" s="5">
        <f>M65/H65</f>
        <v>0.92783456813279563</v>
      </c>
      <c r="O65" s="4">
        <f>H65-K65</f>
        <v>10663</v>
      </c>
    </row>
    <row r="66" spans="1:15" x14ac:dyDescent="0.25">
      <c r="A66" s="30" t="s">
        <v>21</v>
      </c>
      <c r="B66" s="30"/>
      <c r="C66" s="3">
        <f>SUM(C62:C65)</f>
        <v>1759</v>
      </c>
      <c r="D66" s="3">
        <f t="shared" ref="D66:J66" si="12">SUM(D62:D65)</f>
        <v>1659</v>
      </c>
      <c r="E66" s="3">
        <f t="shared" si="12"/>
        <v>1566</v>
      </c>
      <c r="F66" s="15">
        <f t="shared" si="12"/>
        <v>48431</v>
      </c>
      <c r="G66" s="15">
        <f t="shared" si="12"/>
        <v>190125.78</v>
      </c>
      <c r="H66" s="15">
        <f t="shared" si="12"/>
        <v>466529.85000000003</v>
      </c>
      <c r="I66" s="15">
        <f t="shared" si="12"/>
        <v>65420</v>
      </c>
      <c r="J66" s="15">
        <f t="shared" si="12"/>
        <v>351448.57</v>
      </c>
      <c r="K66" s="4">
        <f>I66+J66</f>
        <v>416868.57</v>
      </c>
      <c r="L66" s="5">
        <f>K66/H66*100</f>
        <v>89.355176308654208</v>
      </c>
      <c r="M66" s="4">
        <f>G66+H66-K66</f>
        <v>239787.06</v>
      </c>
      <c r="N66" s="5">
        <f>M66/H66</f>
        <v>0.51398010223783108</v>
      </c>
      <c r="O66" s="4">
        <f>H66-K66</f>
        <v>49661.280000000028</v>
      </c>
    </row>
    <row r="67" spans="1:15" x14ac:dyDescent="0.25">
      <c r="A67" s="9"/>
      <c r="B67" s="9"/>
      <c r="C67" s="10"/>
      <c r="D67" s="10"/>
      <c r="E67" s="10"/>
      <c r="F67" s="10"/>
      <c r="G67" s="11"/>
      <c r="H67" s="11"/>
      <c r="I67" s="11"/>
      <c r="J67" s="11"/>
      <c r="K67" s="11"/>
      <c r="L67" s="12"/>
      <c r="M67" s="11"/>
      <c r="N67" s="12"/>
      <c r="O67" s="11"/>
    </row>
    <row r="68" spans="1:15" ht="15.75" x14ac:dyDescent="0.25">
      <c r="A68" s="33" t="s">
        <v>28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5">
      <c r="A69" s="31" t="s">
        <v>29</v>
      </c>
      <c r="B69" s="31"/>
      <c r="C69" s="31"/>
      <c r="D69" s="10"/>
      <c r="E69" s="10"/>
      <c r="F69" s="10"/>
      <c r="G69" s="11"/>
      <c r="H69" s="11"/>
      <c r="I69" s="11"/>
      <c r="J69" s="11"/>
      <c r="K69" s="11"/>
      <c r="L69" s="12"/>
      <c r="M69" s="11"/>
      <c r="N69" s="12"/>
      <c r="O69" s="11"/>
    </row>
    <row r="70" spans="1:15" x14ac:dyDescent="0.25">
      <c r="A70" s="2" t="s">
        <v>2</v>
      </c>
      <c r="B70" s="3" t="s">
        <v>3</v>
      </c>
      <c r="C70" s="3" t="s">
        <v>4</v>
      </c>
      <c r="D70" s="3" t="s">
        <v>5</v>
      </c>
      <c r="E70" s="3" t="s">
        <v>6</v>
      </c>
      <c r="F70" s="3" t="s">
        <v>7</v>
      </c>
      <c r="G70" s="2" t="s">
        <v>8</v>
      </c>
      <c r="H70" s="2" t="s">
        <v>9</v>
      </c>
      <c r="I70" s="2" t="s">
        <v>10</v>
      </c>
      <c r="J70" s="2" t="s">
        <v>11</v>
      </c>
      <c r="K70" s="2" t="s">
        <v>12</v>
      </c>
      <c r="L70" s="2" t="s">
        <v>13</v>
      </c>
      <c r="M70" s="2" t="s">
        <v>14</v>
      </c>
      <c r="N70" s="2" t="s">
        <v>15</v>
      </c>
      <c r="O70" s="2" t="s">
        <v>16</v>
      </c>
    </row>
    <row r="71" spans="1:15" x14ac:dyDescent="0.25">
      <c r="A71" s="30">
        <v>1144108</v>
      </c>
      <c r="B71" s="3" t="s">
        <v>17</v>
      </c>
      <c r="C71" s="3">
        <f>Sheet2!B23</f>
        <v>530</v>
      </c>
      <c r="D71" s="3">
        <f>Sheet2!C23</f>
        <v>530</v>
      </c>
      <c r="E71" s="3">
        <f>Sheet2!D23</f>
        <v>530</v>
      </c>
      <c r="F71" s="3">
        <f>Sheet2!E23</f>
        <v>12133</v>
      </c>
      <c r="G71" s="15">
        <f>Sheet2!F23</f>
        <v>-0.15000000000003411</v>
      </c>
      <c r="H71" s="15">
        <f>Sheet2!G23</f>
        <v>114895.73</v>
      </c>
      <c r="I71" s="15">
        <f>Sheet2!H23</f>
        <v>0</v>
      </c>
      <c r="J71" s="15">
        <f>Sheet2!I23</f>
        <v>114894.58</v>
      </c>
      <c r="K71" s="4">
        <f t="shared" si="0"/>
        <v>114894.58</v>
      </c>
      <c r="L71" s="5">
        <f t="shared" si="1"/>
        <v>99.998999092481512</v>
      </c>
      <c r="M71" s="4">
        <f t="shared" si="2"/>
        <v>1</v>
      </c>
      <c r="N71" s="5">
        <f t="shared" si="3"/>
        <v>8.7035436390891115E-6</v>
      </c>
      <c r="O71" s="4">
        <f t="shared" si="4"/>
        <v>1.1499999999941792</v>
      </c>
    </row>
    <row r="72" spans="1:15" x14ac:dyDescent="0.25">
      <c r="A72" s="30"/>
      <c r="B72" s="3" t="s">
        <v>18</v>
      </c>
      <c r="C72" s="3">
        <f>Sheet2!B24</f>
        <v>1248</v>
      </c>
      <c r="D72" s="3">
        <f>Sheet2!C24</f>
        <v>1102</v>
      </c>
      <c r="E72" s="3">
        <f>Sheet2!D24</f>
        <v>1102</v>
      </c>
      <c r="F72" s="3">
        <f>Sheet2!E24</f>
        <v>25849</v>
      </c>
      <c r="G72" s="15">
        <f>Sheet2!F24</f>
        <v>1061744.44</v>
      </c>
      <c r="H72" s="15">
        <f>Sheet2!G24</f>
        <v>277263.18000000005</v>
      </c>
      <c r="I72" s="15">
        <f>Sheet2!H24</f>
        <v>4337</v>
      </c>
      <c r="J72" s="15">
        <f>Sheet2!I24</f>
        <v>240763.18</v>
      </c>
      <c r="K72" s="4">
        <f t="shared" si="0"/>
        <v>245100.18</v>
      </c>
      <c r="L72" s="5">
        <f t="shared" si="1"/>
        <v>88.399830082018084</v>
      </c>
      <c r="M72" s="4">
        <f t="shared" si="2"/>
        <v>1093907.4400000002</v>
      </c>
      <c r="N72" s="5">
        <f t="shared" si="3"/>
        <v>3.9453757978250121</v>
      </c>
      <c r="O72" s="4">
        <f t="shared" si="4"/>
        <v>32163.000000000058</v>
      </c>
    </row>
    <row r="73" spans="1:15" x14ac:dyDescent="0.25">
      <c r="A73" s="30"/>
      <c r="B73" s="3" t="s">
        <v>19</v>
      </c>
      <c r="C73" s="3">
        <f>Sheet2!B25</f>
        <v>73</v>
      </c>
      <c r="D73" s="3">
        <f>Sheet2!C25</f>
        <v>54</v>
      </c>
      <c r="E73" s="3">
        <f>Sheet2!D25</f>
        <v>53</v>
      </c>
      <c r="F73" s="3">
        <f>Sheet2!E25</f>
        <v>7299</v>
      </c>
      <c r="G73" s="15">
        <f>Sheet2!F25</f>
        <v>58773.32</v>
      </c>
      <c r="H73" s="15">
        <f>Sheet2!G25</f>
        <v>86404</v>
      </c>
      <c r="I73" s="15">
        <f>Sheet2!H25</f>
        <v>24306</v>
      </c>
      <c r="J73" s="15">
        <f>Sheet2!I25</f>
        <v>0</v>
      </c>
      <c r="K73" s="4">
        <f t="shared" si="0"/>
        <v>24306</v>
      </c>
      <c r="L73" s="5">
        <f t="shared" si="1"/>
        <v>28.130642099902779</v>
      </c>
      <c r="M73" s="4">
        <f t="shared" si="2"/>
        <v>120871.32</v>
      </c>
      <c r="N73" s="5">
        <f t="shared" si="3"/>
        <v>1.3989088468126476</v>
      </c>
      <c r="O73" s="4">
        <f t="shared" si="4"/>
        <v>62098</v>
      </c>
    </row>
    <row r="74" spans="1:15" x14ac:dyDescent="0.25">
      <c r="A74" s="30"/>
      <c r="B74" s="3" t="s">
        <v>20</v>
      </c>
      <c r="C74" s="3">
        <f>Sheet2!B26</f>
        <v>20</v>
      </c>
      <c r="D74" s="3">
        <f>Sheet2!C26</f>
        <v>12</v>
      </c>
      <c r="E74" s="3">
        <f>Sheet2!D26</f>
        <v>12</v>
      </c>
      <c r="F74" s="3">
        <f>Sheet2!E26</f>
        <v>847</v>
      </c>
      <c r="G74" s="15">
        <f>Sheet2!F26</f>
        <v>-30304.839999999997</v>
      </c>
      <c r="H74" s="15">
        <f>Sheet2!G26</f>
        <v>22553</v>
      </c>
      <c r="I74" s="15">
        <f>Sheet2!H26</f>
        <v>2477</v>
      </c>
      <c r="J74" s="15">
        <f>Sheet2!I26</f>
        <v>0</v>
      </c>
      <c r="K74" s="4">
        <f t="shared" si="0"/>
        <v>2477</v>
      </c>
      <c r="L74" s="5">
        <f t="shared" si="1"/>
        <v>10.983017780339646</v>
      </c>
      <c r="M74" s="4">
        <f t="shared" si="2"/>
        <v>-10228.839999999997</v>
      </c>
      <c r="N74" s="5">
        <f t="shared" si="3"/>
        <v>-0.45354675652906473</v>
      </c>
      <c r="O74" s="4">
        <f t="shared" si="4"/>
        <v>20076</v>
      </c>
    </row>
    <row r="75" spans="1:15" x14ac:dyDescent="0.25">
      <c r="A75" s="30" t="s">
        <v>21</v>
      </c>
      <c r="B75" s="30"/>
      <c r="C75" s="3">
        <f>SUM(C71:C74)</f>
        <v>1871</v>
      </c>
      <c r="D75" s="3">
        <f t="shared" ref="D75:J75" si="13">SUM(D71:D74)</f>
        <v>1698</v>
      </c>
      <c r="E75" s="3">
        <f t="shared" si="13"/>
        <v>1697</v>
      </c>
      <c r="F75" s="15">
        <f t="shared" si="13"/>
        <v>46128</v>
      </c>
      <c r="G75" s="15">
        <f t="shared" si="13"/>
        <v>1090212.77</v>
      </c>
      <c r="H75" s="15">
        <f t="shared" si="13"/>
        <v>501115.91000000003</v>
      </c>
      <c r="I75" s="15">
        <f t="shared" si="13"/>
        <v>31120</v>
      </c>
      <c r="J75" s="15">
        <f t="shared" si="13"/>
        <v>355657.76</v>
      </c>
      <c r="K75" s="4">
        <f t="shared" si="0"/>
        <v>386777.76</v>
      </c>
      <c r="L75" s="5">
        <f t="shared" si="1"/>
        <v>77.183292783499923</v>
      </c>
      <c r="M75" s="4">
        <f t="shared" si="2"/>
        <v>1204550.9200000002</v>
      </c>
      <c r="N75" s="5">
        <f t="shared" si="3"/>
        <v>2.4037371313954092</v>
      </c>
      <c r="O75" s="4">
        <f t="shared" si="4"/>
        <v>114338.15000000002</v>
      </c>
    </row>
    <row r="76" spans="1:15" x14ac:dyDescent="0.25">
      <c r="A76" s="9"/>
      <c r="B76" s="9"/>
      <c r="C76" s="10"/>
      <c r="D76" s="10"/>
      <c r="E76" s="10"/>
      <c r="F76" s="18"/>
      <c r="G76" s="18"/>
      <c r="H76" s="18"/>
      <c r="I76" s="18"/>
      <c r="J76" s="18"/>
      <c r="K76" s="11"/>
      <c r="L76" s="12"/>
      <c r="M76" s="11"/>
      <c r="N76" s="12"/>
      <c r="O76" s="11"/>
    </row>
    <row r="77" spans="1:15" x14ac:dyDescent="0.25">
      <c r="A77" s="31" t="s">
        <v>30</v>
      </c>
      <c r="B77" s="31"/>
      <c r="C77" s="31"/>
      <c r="D77" s="10"/>
      <c r="E77" s="10"/>
      <c r="F77" s="18"/>
      <c r="G77" s="18"/>
      <c r="H77" s="18"/>
      <c r="I77" s="18"/>
      <c r="J77" s="18"/>
      <c r="K77" s="11"/>
      <c r="L77" s="12"/>
      <c r="M77" s="11"/>
      <c r="N77" s="12"/>
      <c r="O77" s="11"/>
    </row>
    <row r="78" spans="1:15" x14ac:dyDescent="0.25">
      <c r="A78" s="2" t="s">
        <v>2</v>
      </c>
      <c r="B78" s="3" t="s">
        <v>3</v>
      </c>
      <c r="C78" s="3" t="s">
        <v>4</v>
      </c>
      <c r="D78" s="3" t="s">
        <v>5</v>
      </c>
      <c r="E78" s="3" t="s">
        <v>6</v>
      </c>
      <c r="F78" s="15" t="s">
        <v>7</v>
      </c>
      <c r="G78" s="15" t="s">
        <v>8</v>
      </c>
      <c r="H78" s="15" t="s">
        <v>9</v>
      </c>
      <c r="I78" s="15" t="s">
        <v>10</v>
      </c>
      <c r="J78" s="15" t="s">
        <v>11</v>
      </c>
      <c r="K78" s="2" t="s">
        <v>12</v>
      </c>
      <c r="L78" s="2" t="s">
        <v>13</v>
      </c>
      <c r="M78" s="2" t="s">
        <v>14</v>
      </c>
      <c r="N78" s="2" t="s">
        <v>15</v>
      </c>
      <c r="O78" s="2" t="s">
        <v>16</v>
      </c>
    </row>
    <row r="79" spans="1:15" x14ac:dyDescent="0.25">
      <c r="A79" s="30">
        <v>1144109</v>
      </c>
      <c r="B79" s="3" t="s">
        <v>17</v>
      </c>
      <c r="C79" s="3">
        <f>Sheet2!B28</f>
        <v>599</v>
      </c>
      <c r="D79" s="3">
        <f>Sheet2!C28</f>
        <v>599</v>
      </c>
      <c r="E79" s="3">
        <f>Sheet2!D28</f>
        <v>599</v>
      </c>
      <c r="F79" s="3">
        <f>Sheet2!E28</f>
        <v>9952</v>
      </c>
      <c r="G79" s="15">
        <f>Sheet2!F28</f>
        <v>-83.499999999999986</v>
      </c>
      <c r="H79" s="15">
        <f>Sheet2!G28</f>
        <v>101333.09</v>
      </c>
      <c r="I79" s="15">
        <f>Sheet2!H28</f>
        <v>264</v>
      </c>
      <c r="J79" s="15">
        <f>Sheet2!I28</f>
        <v>101182.59</v>
      </c>
      <c r="K79" s="4">
        <f t="shared" si="0"/>
        <v>101446.59</v>
      </c>
      <c r="L79" s="5">
        <f t="shared" si="1"/>
        <v>100.11200684791118</v>
      </c>
      <c r="M79" s="4">
        <f t="shared" si="2"/>
        <v>-197</v>
      </c>
      <c r="N79" s="5">
        <f t="shared" si="3"/>
        <v>-1.9440836157271035E-3</v>
      </c>
      <c r="O79" s="4">
        <f t="shared" si="4"/>
        <v>-113.5</v>
      </c>
    </row>
    <row r="80" spans="1:15" x14ac:dyDescent="0.25">
      <c r="A80" s="30"/>
      <c r="B80" s="3" t="s">
        <v>18</v>
      </c>
      <c r="C80" s="3">
        <f>Sheet2!B29</f>
        <v>1134</v>
      </c>
      <c r="D80" s="3">
        <f>Sheet2!C29</f>
        <v>1092</v>
      </c>
      <c r="E80" s="3">
        <f>Sheet2!D29</f>
        <v>1091</v>
      </c>
      <c r="F80" s="3">
        <f>Sheet2!E29</f>
        <v>21923</v>
      </c>
      <c r="G80" s="15">
        <f>Sheet2!F29</f>
        <v>392771.28</v>
      </c>
      <c r="H80" s="15">
        <f>Sheet2!G29</f>
        <v>241984.16</v>
      </c>
      <c r="I80" s="15">
        <f>Sheet2!H29</f>
        <v>2408</v>
      </c>
      <c r="J80" s="15">
        <f>Sheet2!I29</f>
        <v>214136.16</v>
      </c>
      <c r="K80" s="4">
        <f t="shared" si="0"/>
        <v>216544.16</v>
      </c>
      <c r="L80" s="5">
        <f t="shared" si="1"/>
        <v>89.486915176596682</v>
      </c>
      <c r="M80" s="4">
        <f t="shared" si="2"/>
        <v>418211.28</v>
      </c>
      <c r="N80" s="5">
        <f t="shared" si="3"/>
        <v>1.7282589075251868</v>
      </c>
      <c r="O80" s="4">
        <f t="shared" si="4"/>
        <v>25440</v>
      </c>
    </row>
    <row r="81" spans="1:15" x14ac:dyDescent="0.25">
      <c r="A81" s="30"/>
      <c r="B81" s="3" t="s">
        <v>19</v>
      </c>
      <c r="C81" s="3">
        <f>Sheet2!B30</f>
        <v>19</v>
      </c>
      <c r="D81" s="3">
        <f>Sheet2!C30</f>
        <v>16</v>
      </c>
      <c r="E81" s="3">
        <f>Sheet2!D30</f>
        <v>16</v>
      </c>
      <c r="F81" s="3">
        <f>Sheet2!E30</f>
        <v>3510</v>
      </c>
      <c r="G81" s="15">
        <f>Sheet2!F30</f>
        <v>-1714.01</v>
      </c>
      <c r="H81" s="15">
        <f>Sheet2!G30</f>
        <v>42117</v>
      </c>
      <c r="I81" s="15">
        <f>Sheet2!H30</f>
        <v>20801</v>
      </c>
      <c r="J81" s="15">
        <f>Sheet2!I30</f>
        <v>0</v>
      </c>
      <c r="K81" s="4">
        <f t="shared" si="0"/>
        <v>20801</v>
      </c>
      <c r="L81" s="5">
        <f t="shared" si="1"/>
        <v>49.388607925540754</v>
      </c>
      <c r="M81" s="4">
        <f t="shared" si="2"/>
        <v>19601.989999999998</v>
      </c>
      <c r="N81" s="5">
        <f t="shared" si="3"/>
        <v>0.46541752736424719</v>
      </c>
      <c r="O81" s="4">
        <f t="shared" si="4"/>
        <v>21316</v>
      </c>
    </row>
    <row r="82" spans="1:15" x14ac:dyDescent="0.25">
      <c r="A82" s="30"/>
      <c r="B82" s="3" t="s">
        <v>20</v>
      </c>
      <c r="C82" s="3">
        <f>Sheet2!B31</f>
        <v>11</v>
      </c>
      <c r="D82" s="3">
        <f>Sheet2!C31</f>
        <v>9</v>
      </c>
      <c r="E82" s="3">
        <f>Sheet2!D31</f>
        <v>9</v>
      </c>
      <c r="F82" s="3">
        <f>Sheet2!E31</f>
        <v>3845</v>
      </c>
      <c r="G82" s="15">
        <f>Sheet2!F31</f>
        <v>-5909.3</v>
      </c>
      <c r="H82" s="15">
        <f>Sheet2!G31</f>
        <v>44629</v>
      </c>
      <c r="I82" s="15">
        <f>Sheet2!H31</f>
        <v>3040</v>
      </c>
      <c r="J82" s="15">
        <f>Sheet2!I31</f>
        <v>0</v>
      </c>
      <c r="K82" s="4">
        <f t="shared" si="0"/>
        <v>3040</v>
      </c>
      <c r="L82" s="5">
        <f t="shared" si="1"/>
        <v>6.8117143561361448</v>
      </c>
      <c r="M82" s="4">
        <f t="shared" si="2"/>
        <v>35679.699999999997</v>
      </c>
      <c r="N82" s="5">
        <f t="shared" si="3"/>
        <v>0.79947343655470648</v>
      </c>
      <c r="O82" s="4">
        <f t="shared" si="4"/>
        <v>41589</v>
      </c>
    </row>
    <row r="83" spans="1:15" x14ac:dyDescent="0.25">
      <c r="A83" s="30" t="s">
        <v>21</v>
      </c>
      <c r="B83" s="30"/>
      <c r="C83" s="3">
        <f>SUM(C79:C82)</f>
        <v>1763</v>
      </c>
      <c r="D83" s="3">
        <f t="shared" ref="D83:J83" si="14">SUM(D79:D82)</f>
        <v>1716</v>
      </c>
      <c r="E83" s="3">
        <f t="shared" si="14"/>
        <v>1715</v>
      </c>
      <c r="F83" s="15">
        <f t="shared" si="14"/>
        <v>39230</v>
      </c>
      <c r="G83" s="15">
        <f t="shared" si="14"/>
        <v>385064.47000000003</v>
      </c>
      <c r="H83" s="15">
        <f t="shared" si="14"/>
        <v>430063.25</v>
      </c>
      <c r="I83" s="15">
        <f t="shared" si="14"/>
        <v>26513</v>
      </c>
      <c r="J83" s="15">
        <f t="shared" si="14"/>
        <v>315318.75</v>
      </c>
      <c r="K83" s="4">
        <f t="shared" si="0"/>
        <v>341831.75</v>
      </c>
      <c r="L83" s="5">
        <f t="shared" si="1"/>
        <v>79.484064262640445</v>
      </c>
      <c r="M83" s="4">
        <f t="shared" si="2"/>
        <v>473295.97</v>
      </c>
      <c r="N83" s="5">
        <f t="shared" si="3"/>
        <v>1.1005264225669131</v>
      </c>
      <c r="O83" s="4">
        <f t="shared" si="4"/>
        <v>88231.5</v>
      </c>
    </row>
    <row r="84" spans="1:15" x14ac:dyDescent="0.25">
      <c r="A84" s="9"/>
      <c r="B84" s="9"/>
      <c r="C84" s="10"/>
      <c r="D84" s="10"/>
      <c r="E84" s="10"/>
      <c r="F84" s="18"/>
      <c r="G84" s="18"/>
      <c r="H84" s="18"/>
      <c r="I84" s="18"/>
      <c r="J84" s="18"/>
      <c r="K84" s="11"/>
      <c r="L84" s="12"/>
      <c r="M84" s="11"/>
      <c r="N84" s="12"/>
      <c r="O84" s="11"/>
    </row>
    <row r="85" spans="1:15" x14ac:dyDescent="0.25">
      <c r="A85" s="31" t="s">
        <v>31</v>
      </c>
      <c r="B85" s="31"/>
      <c r="C85" s="31"/>
      <c r="D85" s="10"/>
      <c r="E85" s="10"/>
      <c r="F85" s="18"/>
      <c r="G85" s="18"/>
      <c r="H85" s="18"/>
      <c r="I85" s="18"/>
      <c r="J85" s="18"/>
      <c r="K85" s="11"/>
      <c r="L85" s="12"/>
      <c r="M85" s="11"/>
      <c r="N85" s="12"/>
      <c r="O85" s="11"/>
    </row>
    <row r="86" spans="1:15" x14ac:dyDescent="0.25">
      <c r="A86" s="2" t="s">
        <v>2</v>
      </c>
      <c r="B86" s="3" t="s">
        <v>3</v>
      </c>
      <c r="C86" s="3" t="s">
        <v>4</v>
      </c>
      <c r="D86" s="3" t="s">
        <v>5</v>
      </c>
      <c r="E86" s="3" t="s">
        <v>6</v>
      </c>
      <c r="F86" s="15" t="s">
        <v>7</v>
      </c>
      <c r="G86" s="15" t="s">
        <v>8</v>
      </c>
      <c r="H86" s="15" t="s">
        <v>9</v>
      </c>
      <c r="I86" s="15" t="s">
        <v>10</v>
      </c>
      <c r="J86" s="15" t="s">
        <v>11</v>
      </c>
      <c r="K86" s="2" t="s">
        <v>12</v>
      </c>
      <c r="L86" s="2" t="s">
        <v>13</v>
      </c>
      <c r="M86" s="2" t="s">
        <v>14</v>
      </c>
      <c r="N86" s="2" t="s">
        <v>15</v>
      </c>
      <c r="O86" s="2" t="s">
        <v>16</v>
      </c>
    </row>
    <row r="87" spans="1:15" x14ac:dyDescent="0.25">
      <c r="A87" s="30">
        <v>1144110</v>
      </c>
      <c r="B87" s="3" t="s">
        <v>17</v>
      </c>
      <c r="C87" s="3">
        <f>Sheet2!B33</f>
        <v>559</v>
      </c>
      <c r="D87" s="3">
        <f>Sheet2!C33</f>
        <v>559</v>
      </c>
      <c r="E87" s="3">
        <f>Sheet2!D33</f>
        <v>559</v>
      </c>
      <c r="F87" s="3">
        <f>Sheet2!E33</f>
        <v>13278</v>
      </c>
      <c r="G87" s="15">
        <f>Sheet2!F33</f>
        <v>-71.049999999999955</v>
      </c>
      <c r="H87" s="15">
        <f>Sheet2!G33</f>
        <v>124708.95</v>
      </c>
      <c r="I87" s="15">
        <f>Sheet2!H33</f>
        <v>564</v>
      </c>
      <c r="J87" s="15">
        <f>Sheet2!I33</f>
        <v>119279.9</v>
      </c>
      <c r="K87" s="4">
        <f>I87+J87</f>
        <v>119843.9</v>
      </c>
      <c r="L87" s="5">
        <f>K87/H87*100</f>
        <v>96.098876624332092</v>
      </c>
      <c r="M87" s="4">
        <f>G87+H87-K87</f>
        <v>4794</v>
      </c>
      <c r="N87" s="5">
        <f>M87/H87</f>
        <v>3.8441507205377E-2</v>
      </c>
      <c r="O87" s="4">
        <f>H87-K87</f>
        <v>4865.0500000000029</v>
      </c>
    </row>
    <row r="88" spans="1:15" x14ac:dyDescent="0.25">
      <c r="A88" s="30"/>
      <c r="B88" s="3" t="s">
        <v>18</v>
      </c>
      <c r="C88" s="3">
        <f>Sheet2!B34</f>
        <v>1322</v>
      </c>
      <c r="D88" s="3">
        <f>Sheet2!C34</f>
        <v>1250</v>
      </c>
      <c r="E88" s="3">
        <f>Sheet2!D34</f>
        <v>1250</v>
      </c>
      <c r="F88" s="3">
        <f>Sheet2!E34</f>
        <v>41299</v>
      </c>
      <c r="G88" s="15">
        <f>Sheet2!F34</f>
        <v>1279601.23</v>
      </c>
      <c r="H88" s="15">
        <f>Sheet2!G34</f>
        <v>412758.9</v>
      </c>
      <c r="I88" s="15">
        <f>Sheet2!H34</f>
        <v>21096</v>
      </c>
      <c r="J88" s="15">
        <f>Sheet2!I34</f>
        <v>280089.90000000002</v>
      </c>
      <c r="K88" s="4">
        <f>I88+J88</f>
        <v>301185.90000000002</v>
      </c>
      <c r="L88" s="5">
        <f>K88/H88*100</f>
        <v>72.968965660098434</v>
      </c>
      <c r="M88" s="4">
        <f>G88+H88-K88</f>
        <v>1391174.23</v>
      </c>
      <c r="N88" s="5">
        <f>M88/H88</f>
        <v>3.3704281845891146</v>
      </c>
      <c r="O88" s="4">
        <f>H88-K88</f>
        <v>111573</v>
      </c>
    </row>
    <row r="89" spans="1:15" x14ac:dyDescent="0.25">
      <c r="A89" s="30"/>
      <c r="B89" s="3" t="s">
        <v>19</v>
      </c>
      <c r="C89" s="3">
        <f>Sheet2!B35</f>
        <v>199</v>
      </c>
      <c r="D89" s="3">
        <f>Sheet2!C35</f>
        <v>183</v>
      </c>
      <c r="E89" s="3">
        <f>Sheet2!D35</f>
        <v>182</v>
      </c>
      <c r="F89" s="3">
        <f>Sheet2!E35</f>
        <v>19947</v>
      </c>
      <c r="G89" s="15">
        <f>Sheet2!F35</f>
        <v>18048.650000000001</v>
      </c>
      <c r="H89" s="15">
        <f>Sheet2!G35</f>
        <v>255387</v>
      </c>
      <c r="I89" s="15">
        <f>Sheet2!H35</f>
        <v>42555</v>
      </c>
      <c r="J89" s="15">
        <f>Sheet2!I35</f>
        <v>0</v>
      </c>
      <c r="K89" s="4">
        <f>I89+J89</f>
        <v>42555</v>
      </c>
      <c r="L89" s="5">
        <f>K89/H89*100</f>
        <v>16.662946821882084</v>
      </c>
      <c r="M89" s="4">
        <f>G89+H89-K89</f>
        <v>230880.65000000002</v>
      </c>
      <c r="N89" s="5">
        <f>M89/H89</f>
        <v>0.90404229659301383</v>
      </c>
      <c r="O89" s="4">
        <f>H89-K89</f>
        <v>212832</v>
      </c>
    </row>
    <row r="90" spans="1:15" x14ac:dyDescent="0.25">
      <c r="A90" s="30"/>
      <c r="B90" s="3" t="s">
        <v>20</v>
      </c>
      <c r="C90" s="3">
        <f>Sheet2!B36</f>
        <v>16</v>
      </c>
      <c r="D90" s="3">
        <f>Sheet2!C36</f>
        <v>11</v>
      </c>
      <c r="E90" s="3">
        <f>Sheet2!D36</f>
        <v>11</v>
      </c>
      <c r="F90" s="3">
        <f>Sheet2!E36</f>
        <v>2008</v>
      </c>
      <c r="G90" s="15">
        <f>Sheet2!F36</f>
        <v>-3536.79</v>
      </c>
      <c r="H90" s="15">
        <f>Sheet2!G36</f>
        <v>26985.06</v>
      </c>
      <c r="I90" s="15">
        <f>Sheet2!H36</f>
        <v>4009</v>
      </c>
      <c r="J90" s="15">
        <f>Sheet2!I36</f>
        <v>0</v>
      </c>
      <c r="K90" s="4">
        <f>I90+J90</f>
        <v>4009</v>
      </c>
      <c r="L90" s="5">
        <f>K90/H90*100</f>
        <v>14.856368672146736</v>
      </c>
      <c r="M90" s="4">
        <f>G90+H90-K90</f>
        <v>19439.27</v>
      </c>
      <c r="N90" s="5">
        <f>M90/H90</f>
        <v>0.72037156856423512</v>
      </c>
      <c r="O90" s="4">
        <f>H90-K90</f>
        <v>22976.06</v>
      </c>
    </row>
    <row r="91" spans="1:15" x14ac:dyDescent="0.25">
      <c r="A91" s="30" t="s">
        <v>21</v>
      </c>
      <c r="B91" s="30"/>
      <c r="C91" s="3">
        <f t="shared" ref="C91:J91" si="15">SUM(C87:C90)</f>
        <v>2096</v>
      </c>
      <c r="D91" s="3">
        <f t="shared" si="15"/>
        <v>2003</v>
      </c>
      <c r="E91" s="3">
        <f t="shared" si="15"/>
        <v>2002</v>
      </c>
      <c r="F91" s="15">
        <f t="shared" si="15"/>
        <v>76532</v>
      </c>
      <c r="G91" s="15">
        <f t="shared" si="15"/>
        <v>1294042.0399999998</v>
      </c>
      <c r="H91" s="15">
        <f t="shared" si="15"/>
        <v>819839.91</v>
      </c>
      <c r="I91" s="15">
        <f t="shared" si="15"/>
        <v>68224</v>
      </c>
      <c r="J91" s="15">
        <f t="shared" si="15"/>
        <v>399369.80000000005</v>
      </c>
      <c r="K91" s="4">
        <f>I91+J91</f>
        <v>467593.80000000005</v>
      </c>
      <c r="L91" s="5">
        <f>K91/H91*100</f>
        <v>57.034769141697438</v>
      </c>
      <c r="M91" s="4">
        <f>G91+H91-K91</f>
        <v>1646288.1499999997</v>
      </c>
      <c r="N91" s="5">
        <f>M91/H91</f>
        <v>2.0080605126920443</v>
      </c>
      <c r="O91" s="4">
        <f>H91-K91</f>
        <v>352246.11</v>
      </c>
    </row>
    <row r="92" spans="1:15" x14ac:dyDescent="0.25">
      <c r="A92" s="9"/>
      <c r="B92" s="9"/>
      <c r="C92" s="10"/>
      <c r="D92" s="10"/>
      <c r="E92" s="10"/>
      <c r="F92" s="18"/>
      <c r="G92" s="18"/>
      <c r="H92" s="18"/>
      <c r="I92" s="18"/>
      <c r="J92" s="18"/>
      <c r="K92" s="11"/>
      <c r="L92" s="12"/>
      <c r="M92" s="11"/>
      <c r="N92" s="12"/>
      <c r="O92" s="11"/>
    </row>
    <row r="93" spans="1:15" x14ac:dyDescent="0.25">
      <c r="A93" s="31" t="s">
        <v>32</v>
      </c>
      <c r="B93" s="31"/>
      <c r="C93" s="31"/>
      <c r="D93" s="10"/>
      <c r="E93" s="10"/>
      <c r="F93" s="18"/>
      <c r="G93" s="18"/>
      <c r="H93" s="18"/>
      <c r="I93" s="18"/>
      <c r="J93" s="18"/>
      <c r="K93" s="11"/>
      <c r="L93" s="12"/>
      <c r="M93" s="11"/>
      <c r="N93" s="12"/>
      <c r="O93" s="11"/>
    </row>
    <row r="94" spans="1:15" x14ac:dyDescent="0.25">
      <c r="A94" s="2" t="s">
        <v>2</v>
      </c>
      <c r="B94" s="3" t="s">
        <v>3</v>
      </c>
      <c r="C94" s="3" t="s">
        <v>4</v>
      </c>
      <c r="D94" s="3" t="s">
        <v>5</v>
      </c>
      <c r="E94" s="3" t="s">
        <v>6</v>
      </c>
      <c r="F94" s="15" t="s">
        <v>7</v>
      </c>
      <c r="G94" s="15" t="s">
        <v>8</v>
      </c>
      <c r="H94" s="15" t="s">
        <v>9</v>
      </c>
      <c r="I94" s="15" t="s">
        <v>10</v>
      </c>
      <c r="J94" s="15" t="s">
        <v>11</v>
      </c>
      <c r="K94" s="2" t="s">
        <v>12</v>
      </c>
      <c r="L94" s="2" t="s">
        <v>13</v>
      </c>
      <c r="M94" s="2" t="s">
        <v>14</v>
      </c>
      <c r="N94" s="2" t="s">
        <v>15</v>
      </c>
      <c r="O94" s="2" t="s">
        <v>16</v>
      </c>
    </row>
    <row r="95" spans="1:15" x14ac:dyDescent="0.25">
      <c r="A95" s="30">
        <v>1144111</v>
      </c>
      <c r="B95" s="3" t="s">
        <v>17</v>
      </c>
      <c r="C95" s="3">
        <f>Sheet2!B38</f>
        <v>627</v>
      </c>
      <c r="D95" s="3">
        <f>Sheet2!C38</f>
        <v>627</v>
      </c>
      <c r="E95" s="3">
        <f>Sheet2!D38</f>
        <v>627</v>
      </c>
      <c r="F95" s="3">
        <f>Sheet2!E38</f>
        <v>15288</v>
      </c>
      <c r="G95" s="15">
        <f>Sheet2!F38</f>
        <v>1081.25</v>
      </c>
      <c r="H95" s="15">
        <f>Sheet2!G38</f>
        <v>140323.87</v>
      </c>
      <c r="I95" s="15">
        <f>Sheet2!H38</f>
        <v>88</v>
      </c>
      <c r="J95" s="15">
        <f>Sheet2!I38</f>
        <v>138843.12</v>
      </c>
      <c r="K95" s="4">
        <f>I95+J95</f>
        <v>138931.12</v>
      </c>
      <c r="L95" s="5">
        <f>K95/H95*100</f>
        <v>99.00747463706638</v>
      </c>
      <c r="M95" s="4">
        <f>G95+H95-K95</f>
        <v>2474</v>
      </c>
      <c r="N95" s="5">
        <f>M95/H95</f>
        <v>1.763064259844031E-2</v>
      </c>
      <c r="O95" s="4">
        <f>H95-K95</f>
        <v>1392.75</v>
      </c>
    </row>
    <row r="96" spans="1:15" x14ac:dyDescent="0.25">
      <c r="A96" s="30"/>
      <c r="B96" s="3" t="s">
        <v>18</v>
      </c>
      <c r="C96" s="3">
        <f>Sheet2!B39</f>
        <v>977</v>
      </c>
      <c r="D96" s="3">
        <f>Sheet2!C39</f>
        <v>931</v>
      </c>
      <c r="E96" s="3">
        <f>Sheet2!D39</f>
        <v>931</v>
      </c>
      <c r="F96" s="3">
        <f>Sheet2!E39</f>
        <v>27436</v>
      </c>
      <c r="G96" s="15">
        <f>Sheet2!F39</f>
        <v>237161.97</v>
      </c>
      <c r="H96" s="15">
        <f>Sheet2!G39</f>
        <v>265862.34999999998</v>
      </c>
      <c r="I96" s="15">
        <f>Sheet2!H39</f>
        <v>5146</v>
      </c>
      <c r="J96" s="15">
        <f>Sheet2!I39</f>
        <v>214841.35</v>
      </c>
      <c r="K96" s="4">
        <f>I96+J96</f>
        <v>219987.35</v>
      </c>
      <c r="L96" s="5">
        <f>K96/H96*100</f>
        <v>82.744830172455792</v>
      </c>
      <c r="M96" s="4">
        <f>G96+H96-K96</f>
        <v>283036.96999999997</v>
      </c>
      <c r="N96" s="5">
        <f>M96/H96</f>
        <v>1.0645996697163025</v>
      </c>
      <c r="O96" s="4">
        <f>H96-K96</f>
        <v>45874.999999999971</v>
      </c>
    </row>
    <row r="97" spans="1:15" x14ac:dyDescent="0.25">
      <c r="A97" s="30"/>
      <c r="B97" s="3" t="s">
        <v>19</v>
      </c>
      <c r="C97" s="3">
        <f>Sheet2!B40</f>
        <v>71</v>
      </c>
      <c r="D97" s="3">
        <f>Sheet2!C40</f>
        <v>61</v>
      </c>
      <c r="E97" s="3">
        <f>Sheet2!D40</f>
        <v>61</v>
      </c>
      <c r="F97" s="3">
        <f>Sheet2!E40</f>
        <v>17311</v>
      </c>
      <c r="G97" s="15">
        <f>Sheet2!F40</f>
        <v>15908.21</v>
      </c>
      <c r="H97" s="15">
        <f>Sheet2!G40</f>
        <v>192636</v>
      </c>
      <c r="I97" s="15">
        <f>Sheet2!H40</f>
        <v>105761</v>
      </c>
      <c r="J97" s="15">
        <f>Sheet2!I40</f>
        <v>0</v>
      </c>
      <c r="K97" s="4">
        <f>I97+J97</f>
        <v>105761</v>
      </c>
      <c r="L97" s="5">
        <f>K97/H97*100</f>
        <v>54.901991320417785</v>
      </c>
      <c r="M97" s="4">
        <f>G97+H97-K97</f>
        <v>102783.20999999999</v>
      </c>
      <c r="N97" s="5">
        <f>M97/H97</f>
        <v>0.53356179530305858</v>
      </c>
      <c r="O97" s="4">
        <f>H97-K97</f>
        <v>86875</v>
      </c>
    </row>
    <row r="98" spans="1:15" x14ac:dyDescent="0.25">
      <c r="A98" s="30"/>
      <c r="B98" s="3" t="s">
        <v>20</v>
      </c>
      <c r="C98" s="3">
        <f>Sheet2!B41</f>
        <v>13</v>
      </c>
      <c r="D98" s="3">
        <f>Sheet2!C41</f>
        <v>8</v>
      </c>
      <c r="E98" s="3">
        <f>Sheet2!D41</f>
        <v>8</v>
      </c>
      <c r="F98" s="3">
        <f>Sheet2!E41</f>
        <v>3268</v>
      </c>
      <c r="G98" s="15">
        <f>Sheet2!F41</f>
        <v>-3728.8500000000004</v>
      </c>
      <c r="H98" s="15">
        <f>Sheet2!G41</f>
        <v>35553</v>
      </c>
      <c r="I98" s="15">
        <f>Sheet2!H41</f>
        <v>0</v>
      </c>
      <c r="J98" s="15">
        <f>Sheet2!I41</f>
        <v>0</v>
      </c>
      <c r="K98" s="4">
        <f>I98+J98</f>
        <v>0</v>
      </c>
      <c r="L98" s="5">
        <f>K98/H98*100</f>
        <v>0</v>
      </c>
      <c r="M98" s="4">
        <f>G98+H98-K98</f>
        <v>31824.15</v>
      </c>
      <c r="N98" s="5">
        <f>M98/H98</f>
        <v>0.89511855539616914</v>
      </c>
      <c r="O98" s="4">
        <f>H98-K98</f>
        <v>35553</v>
      </c>
    </row>
    <row r="99" spans="1:15" x14ac:dyDescent="0.25">
      <c r="A99" s="30" t="s">
        <v>21</v>
      </c>
      <c r="B99" s="30"/>
      <c r="C99" s="3">
        <f t="shared" ref="C99:J99" si="16">SUM(C95:C98)</f>
        <v>1688</v>
      </c>
      <c r="D99" s="3">
        <f t="shared" si="16"/>
        <v>1627</v>
      </c>
      <c r="E99" s="3">
        <f t="shared" si="16"/>
        <v>1627</v>
      </c>
      <c r="F99" s="15">
        <f t="shared" si="16"/>
        <v>63303</v>
      </c>
      <c r="G99" s="15">
        <f t="shared" si="16"/>
        <v>250422.58</v>
      </c>
      <c r="H99" s="15">
        <f t="shared" si="16"/>
        <v>634375.22</v>
      </c>
      <c r="I99" s="15">
        <f t="shared" si="16"/>
        <v>110995</v>
      </c>
      <c r="J99" s="15">
        <f t="shared" si="16"/>
        <v>353684.47</v>
      </c>
      <c r="K99" s="4">
        <f>I99+J99</f>
        <v>464679.47</v>
      </c>
      <c r="L99" s="5">
        <f>K99/H99*100</f>
        <v>73.249940311350741</v>
      </c>
      <c r="M99" s="4">
        <f>G99+H99-K99</f>
        <v>420118.32999999996</v>
      </c>
      <c r="N99" s="5">
        <f>M99/H99</f>
        <v>0.66225526589768113</v>
      </c>
      <c r="O99" s="4">
        <f>H99-K99</f>
        <v>169695.75</v>
      </c>
    </row>
    <row r="100" spans="1:15" x14ac:dyDescent="0.25">
      <c r="A100" s="9"/>
      <c r="B100" s="9"/>
      <c r="C100" s="10"/>
      <c r="D100" s="10"/>
      <c r="E100" s="10"/>
      <c r="F100" s="18"/>
      <c r="G100" s="18"/>
      <c r="H100" s="18"/>
      <c r="I100" s="18"/>
      <c r="J100" s="18"/>
      <c r="K100" s="11"/>
      <c r="L100" s="12"/>
      <c r="M100" s="11"/>
      <c r="N100" s="12"/>
      <c r="O100" s="11"/>
    </row>
    <row r="101" spans="1:15" x14ac:dyDescent="0.25">
      <c r="A101" s="31" t="s">
        <v>33</v>
      </c>
      <c r="B101" s="31"/>
      <c r="C101" s="31"/>
      <c r="D101" s="10"/>
      <c r="E101" s="10"/>
      <c r="F101" s="18"/>
      <c r="G101" s="18"/>
      <c r="H101" s="18"/>
      <c r="I101" s="18"/>
      <c r="J101" s="18"/>
      <c r="K101" s="11"/>
      <c r="L101" s="12"/>
      <c r="M101" s="11"/>
      <c r="N101" s="12"/>
      <c r="O101" s="11"/>
    </row>
    <row r="102" spans="1:15" x14ac:dyDescent="0.25">
      <c r="A102" s="2" t="s">
        <v>2</v>
      </c>
      <c r="B102" s="3" t="s">
        <v>3</v>
      </c>
      <c r="C102" s="3" t="s">
        <v>4</v>
      </c>
      <c r="D102" s="3" t="s">
        <v>5</v>
      </c>
      <c r="E102" s="3" t="s">
        <v>6</v>
      </c>
      <c r="F102" s="15" t="s">
        <v>7</v>
      </c>
      <c r="G102" s="15" t="s">
        <v>8</v>
      </c>
      <c r="H102" s="15" t="s">
        <v>9</v>
      </c>
      <c r="I102" s="15" t="s">
        <v>10</v>
      </c>
      <c r="J102" s="15" t="s">
        <v>11</v>
      </c>
      <c r="K102" s="2" t="s">
        <v>12</v>
      </c>
      <c r="L102" s="2" t="s">
        <v>13</v>
      </c>
      <c r="M102" s="2" t="s">
        <v>14</v>
      </c>
      <c r="N102" s="2" t="s">
        <v>15</v>
      </c>
      <c r="O102" s="2" t="s">
        <v>16</v>
      </c>
    </row>
    <row r="103" spans="1:15" x14ac:dyDescent="0.25">
      <c r="A103" s="30">
        <v>1144115</v>
      </c>
      <c r="B103" s="3" t="s">
        <v>17</v>
      </c>
      <c r="C103" s="3">
        <f>Sheet2!B58</f>
        <v>479</v>
      </c>
      <c r="D103" s="3">
        <f>Sheet2!C58</f>
        <v>479</v>
      </c>
      <c r="E103" s="3">
        <f>Sheet2!D58</f>
        <v>479</v>
      </c>
      <c r="F103" s="3">
        <f>Sheet2!E58</f>
        <v>6895</v>
      </c>
      <c r="G103" s="15">
        <f>Sheet2!F58</f>
        <v>-54.080000000000013</v>
      </c>
      <c r="H103" s="15">
        <f>Sheet2!G58</f>
        <v>82765.22</v>
      </c>
      <c r="I103" s="15">
        <f>Sheet2!H58</f>
        <v>0</v>
      </c>
      <c r="J103" s="15">
        <f>Sheet2!I58</f>
        <v>79859.14</v>
      </c>
      <c r="K103" s="4">
        <f>I103+J103</f>
        <v>79859.14</v>
      </c>
      <c r="L103" s="5">
        <f>K103/H103*100</f>
        <v>96.488766658265391</v>
      </c>
      <c r="M103" s="4">
        <f>G103+H103-K103</f>
        <v>2852</v>
      </c>
      <c r="N103" s="5">
        <f>M103/H103</f>
        <v>3.4458918855045637E-2</v>
      </c>
      <c r="O103" s="4">
        <f>H103-K103</f>
        <v>2906.0800000000017</v>
      </c>
    </row>
    <row r="104" spans="1:15" x14ac:dyDescent="0.25">
      <c r="A104" s="30"/>
      <c r="B104" s="3" t="s">
        <v>18</v>
      </c>
      <c r="C104" s="3">
        <f>Sheet2!B59</f>
        <v>1230</v>
      </c>
      <c r="D104" s="3">
        <f>Sheet2!C59</f>
        <v>1167</v>
      </c>
      <c r="E104" s="3">
        <f>Sheet2!D59</f>
        <v>1167</v>
      </c>
      <c r="F104" s="3">
        <f>Sheet2!E59</f>
        <v>31217</v>
      </c>
      <c r="G104" s="15">
        <f>Sheet2!F59</f>
        <v>648254.52</v>
      </c>
      <c r="H104" s="15">
        <f>Sheet2!G59</f>
        <v>321076.54000000004</v>
      </c>
      <c r="I104" s="15">
        <f>Sheet2!H59</f>
        <v>22798</v>
      </c>
      <c r="J104" s="15">
        <f>Sheet2!I59</f>
        <v>245959.53999999998</v>
      </c>
      <c r="K104" s="4">
        <f>I104+J104</f>
        <v>268757.53999999998</v>
      </c>
      <c r="L104" s="5">
        <f>K104/H104*100</f>
        <v>83.705131492945554</v>
      </c>
      <c r="M104" s="4">
        <f>G104+H104-K104</f>
        <v>700573.52</v>
      </c>
      <c r="N104" s="5">
        <f>M104/H104</f>
        <v>2.1819517551796213</v>
      </c>
      <c r="O104" s="4">
        <f>H104-K104</f>
        <v>52319.000000000058</v>
      </c>
    </row>
    <row r="105" spans="1:15" x14ac:dyDescent="0.25">
      <c r="A105" s="30"/>
      <c r="B105" s="3" t="s">
        <v>19</v>
      </c>
      <c r="C105" s="3">
        <f>Sheet2!B60</f>
        <v>70</v>
      </c>
      <c r="D105" s="3">
        <f>Sheet2!C60</f>
        <v>58</v>
      </c>
      <c r="E105" s="3">
        <f>Sheet2!D60</f>
        <v>58</v>
      </c>
      <c r="F105" s="3">
        <f>Sheet2!E60</f>
        <v>15753</v>
      </c>
      <c r="G105" s="15">
        <f>Sheet2!F60</f>
        <v>32501.47</v>
      </c>
      <c r="H105" s="15">
        <f>Sheet2!G60</f>
        <v>177444</v>
      </c>
      <c r="I105" s="15">
        <f>Sheet2!H60</f>
        <v>130527</v>
      </c>
      <c r="J105" s="15">
        <f>Sheet2!I60</f>
        <v>0</v>
      </c>
      <c r="K105" s="4">
        <f>I105+J105</f>
        <v>130527</v>
      </c>
      <c r="L105" s="5">
        <f>K105/H105*100</f>
        <v>73.559545546764042</v>
      </c>
      <c r="M105" s="4">
        <f>G105+H105-K105</f>
        <v>79418.47</v>
      </c>
      <c r="N105" s="5">
        <f>M105/H105</f>
        <v>0.44756920493226032</v>
      </c>
      <c r="O105" s="4">
        <f>H105-K105</f>
        <v>46917</v>
      </c>
    </row>
    <row r="106" spans="1:15" x14ac:dyDescent="0.25">
      <c r="A106" s="30"/>
      <c r="B106" s="3" t="s">
        <v>20</v>
      </c>
      <c r="C106" s="3">
        <f>Sheet2!B61</f>
        <v>12</v>
      </c>
      <c r="D106" s="3">
        <f>Sheet2!C61</f>
        <v>8</v>
      </c>
      <c r="E106" s="3">
        <f>Sheet2!D61</f>
        <v>8</v>
      </c>
      <c r="F106" s="3">
        <f>Sheet2!E61</f>
        <v>755</v>
      </c>
      <c r="G106" s="15">
        <f>Sheet2!F61</f>
        <v>8987.66</v>
      </c>
      <c r="H106" s="15">
        <f>Sheet2!G61</f>
        <v>15514</v>
      </c>
      <c r="I106" s="15">
        <f>Sheet2!H61</f>
        <v>0</v>
      </c>
      <c r="J106" s="15">
        <f>Sheet2!I61</f>
        <v>0</v>
      </c>
      <c r="K106" s="4">
        <f>I106+J106</f>
        <v>0</v>
      </c>
      <c r="L106" s="5">
        <f>K106/H106*100</f>
        <v>0</v>
      </c>
      <c r="M106" s="4">
        <f>G106+H106-K106</f>
        <v>24501.66</v>
      </c>
      <c r="N106" s="5">
        <f>M106/H106</f>
        <v>1.5793257702720123</v>
      </c>
      <c r="O106" s="4">
        <f>H106-K106</f>
        <v>15514</v>
      </c>
    </row>
    <row r="107" spans="1:15" x14ac:dyDescent="0.25">
      <c r="A107" s="30" t="s">
        <v>21</v>
      </c>
      <c r="B107" s="30"/>
      <c r="C107" s="3">
        <f>SUM(C103:C106)</f>
        <v>1791</v>
      </c>
      <c r="D107" s="3">
        <f t="shared" ref="D107:J107" si="17">SUM(D103:D106)</f>
        <v>1712</v>
      </c>
      <c r="E107" s="3">
        <f t="shared" si="17"/>
        <v>1712</v>
      </c>
      <c r="F107" s="15">
        <f t="shared" si="17"/>
        <v>54620</v>
      </c>
      <c r="G107" s="15">
        <f t="shared" si="17"/>
        <v>689689.57000000007</v>
      </c>
      <c r="H107" s="15">
        <f t="shared" si="17"/>
        <v>596799.76</v>
      </c>
      <c r="I107" s="15">
        <f t="shared" si="17"/>
        <v>153325</v>
      </c>
      <c r="J107" s="15">
        <f t="shared" si="17"/>
        <v>325818.68</v>
      </c>
      <c r="K107" s="4">
        <f>I107+J107</f>
        <v>479143.67999999999</v>
      </c>
      <c r="L107" s="5">
        <f>K107/H107*100</f>
        <v>80.285501455295488</v>
      </c>
      <c r="M107" s="4">
        <f>G107+H107-K107</f>
        <v>807345.65000000014</v>
      </c>
      <c r="N107" s="5">
        <f>M107/H107</f>
        <v>1.3527915125166943</v>
      </c>
      <c r="O107" s="4">
        <f>H107-K107</f>
        <v>117656.08000000002</v>
      </c>
    </row>
    <row r="108" spans="1:15" x14ac:dyDescent="0.25">
      <c r="A108" s="9"/>
      <c r="B108" s="9"/>
      <c r="C108" s="10"/>
      <c r="D108" s="10"/>
      <c r="E108" s="10"/>
      <c r="F108" s="10"/>
      <c r="G108" s="11"/>
      <c r="H108" s="11"/>
      <c r="I108" s="11"/>
      <c r="J108" s="11"/>
      <c r="K108" s="11"/>
      <c r="L108" s="12"/>
      <c r="M108" s="11"/>
      <c r="N108" s="12"/>
      <c r="O108" s="11"/>
    </row>
    <row r="109" spans="1:15" ht="18.75" x14ac:dyDescent="0.25">
      <c r="A109" s="32" t="s">
        <v>34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x14ac:dyDescent="0.25">
      <c r="A110" s="31" t="s">
        <v>35</v>
      </c>
      <c r="B110" s="31"/>
      <c r="C110" s="31"/>
      <c r="D110" s="10"/>
      <c r="E110" s="10"/>
      <c r="F110" s="10"/>
      <c r="G110" s="11"/>
      <c r="H110" s="11"/>
      <c r="I110" s="11"/>
      <c r="J110" s="11"/>
      <c r="K110" s="11"/>
      <c r="L110" s="12"/>
      <c r="M110" s="11"/>
      <c r="N110" s="12"/>
      <c r="O110" s="11"/>
    </row>
    <row r="111" spans="1:15" x14ac:dyDescent="0.25">
      <c r="A111" s="2" t="s">
        <v>2</v>
      </c>
      <c r="B111" s="3" t="s">
        <v>3</v>
      </c>
      <c r="C111" s="3" t="s">
        <v>4</v>
      </c>
      <c r="D111" s="3" t="s">
        <v>5</v>
      </c>
      <c r="E111" s="3" t="s">
        <v>6</v>
      </c>
      <c r="F111" s="3" t="s">
        <v>7</v>
      </c>
      <c r="G111" s="2" t="s">
        <v>8</v>
      </c>
      <c r="H111" s="2" t="s">
        <v>9</v>
      </c>
      <c r="I111" s="2" t="s">
        <v>10</v>
      </c>
      <c r="J111" s="2" t="s">
        <v>11</v>
      </c>
      <c r="K111" s="2" t="s">
        <v>12</v>
      </c>
      <c r="L111" s="2" t="s">
        <v>13</v>
      </c>
      <c r="M111" s="2" t="s">
        <v>14</v>
      </c>
      <c r="N111" s="2" t="s">
        <v>15</v>
      </c>
      <c r="O111" s="2" t="s">
        <v>16</v>
      </c>
    </row>
    <row r="112" spans="1:15" x14ac:dyDescent="0.25">
      <c r="A112" s="30">
        <v>1144107</v>
      </c>
      <c r="B112" s="3" t="s">
        <v>17</v>
      </c>
      <c r="C112" s="3">
        <f>Sheet2!B18</f>
        <v>696</v>
      </c>
      <c r="D112" s="3">
        <f>Sheet2!C18</f>
        <v>675</v>
      </c>
      <c r="E112" s="3">
        <f>Sheet2!D18</f>
        <v>675</v>
      </c>
      <c r="F112" s="3">
        <f>Sheet2!E18</f>
        <v>20240</v>
      </c>
      <c r="G112" s="15">
        <f>Sheet2!F18</f>
        <v>-2636.28</v>
      </c>
      <c r="H112" s="15">
        <f>Sheet2!G18</f>
        <v>181517.99</v>
      </c>
      <c r="I112" s="15">
        <f>Sheet2!H18</f>
        <v>300</v>
      </c>
      <c r="J112" s="15">
        <f>Sheet2!I18</f>
        <v>181517.71</v>
      </c>
      <c r="K112" s="4">
        <f>I112+J112</f>
        <v>181817.71</v>
      </c>
      <c r="L112" s="5">
        <f>K112/H112*100</f>
        <v>100.16511861992301</v>
      </c>
      <c r="M112" s="4">
        <f>G112+H112-K112</f>
        <v>-2936</v>
      </c>
      <c r="N112" s="5">
        <f>M112/H112</f>
        <v>-1.6174705328105495E-2</v>
      </c>
      <c r="O112" s="4">
        <f>H112-K112</f>
        <v>-299.72000000000116</v>
      </c>
    </row>
    <row r="113" spans="1:16" x14ac:dyDescent="0.25">
      <c r="A113" s="30"/>
      <c r="B113" s="3" t="s">
        <v>18</v>
      </c>
      <c r="C113" s="3">
        <f>Sheet2!B19</f>
        <v>1964</v>
      </c>
      <c r="D113" s="3">
        <f>Sheet2!C19</f>
        <v>1774</v>
      </c>
      <c r="E113" s="3">
        <f>Sheet2!D19</f>
        <v>1773</v>
      </c>
      <c r="F113" s="3">
        <f>Sheet2!E19</f>
        <v>38275</v>
      </c>
      <c r="G113" s="15">
        <f>Sheet2!F19</f>
        <v>2042173.65</v>
      </c>
      <c r="H113" s="15">
        <f>Sheet2!G19</f>
        <v>422579.27999999997</v>
      </c>
      <c r="I113" s="15">
        <f>Sheet2!H19</f>
        <v>1882</v>
      </c>
      <c r="J113" s="15">
        <f>Sheet2!I19</f>
        <v>348720.27999999997</v>
      </c>
      <c r="K113" s="4">
        <f>I113+J113</f>
        <v>350602.27999999997</v>
      </c>
      <c r="L113" s="5">
        <f>K113/H113*100</f>
        <v>82.967219784178724</v>
      </c>
      <c r="M113" s="4">
        <f>G113+H113-K113</f>
        <v>2114150.65</v>
      </c>
      <c r="N113" s="5">
        <f>M113/H113</f>
        <v>5.002968082107575</v>
      </c>
      <c r="O113" s="4">
        <f>H113-K113</f>
        <v>71977</v>
      </c>
    </row>
    <row r="114" spans="1:16" x14ac:dyDescent="0.25">
      <c r="A114" s="30"/>
      <c r="B114" s="3" t="s">
        <v>19</v>
      </c>
      <c r="C114" s="3">
        <f>Sheet2!B20</f>
        <v>70</v>
      </c>
      <c r="D114" s="3">
        <f>Sheet2!C20</f>
        <v>58</v>
      </c>
      <c r="E114" s="3">
        <f>Sheet2!D20</f>
        <v>58</v>
      </c>
      <c r="F114" s="3">
        <f>Sheet2!E20</f>
        <v>8035</v>
      </c>
      <c r="G114" s="15">
        <f>Sheet2!F20</f>
        <v>-72592.63</v>
      </c>
      <c r="H114" s="15">
        <f>Sheet2!G20</f>
        <v>95182.59</v>
      </c>
      <c r="I114" s="15">
        <f>Sheet2!H20</f>
        <v>22869</v>
      </c>
      <c r="J114" s="15">
        <f>Sheet2!I20</f>
        <v>1634.59</v>
      </c>
      <c r="K114" s="4">
        <f>I114+J114</f>
        <v>24503.59</v>
      </c>
      <c r="L114" s="5">
        <f>K114/H114*100</f>
        <v>25.743773099681359</v>
      </c>
      <c r="M114" s="4">
        <f>G114+H114-K114</f>
        <v>-1913.6300000000083</v>
      </c>
      <c r="N114" s="5">
        <f>M114/H114</f>
        <v>-2.0104832196728501E-2</v>
      </c>
      <c r="O114" s="4">
        <f>H114-K114</f>
        <v>70679</v>
      </c>
    </row>
    <row r="115" spans="1:16" x14ac:dyDescent="0.25">
      <c r="A115" s="30"/>
      <c r="B115" s="3" t="s">
        <v>20</v>
      </c>
      <c r="C115" s="3">
        <f>Sheet2!B21</f>
        <v>28</v>
      </c>
      <c r="D115" s="3">
        <f>Sheet2!C21</f>
        <v>24</v>
      </c>
      <c r="E115" s="3">
        <f>Sheet2!D21</f>
        <v>24</v>
      </c>
      <c r="F115" s="3">
        <f>Sheet2!E21</f>
        <v>3461</v>
      </c>
      <c r="G115" s="15">
        <f>Sheet2!F21</f>
        <v>-30226.62</v>
      </c>
      <c r="H115" s="15">
        <f>Sheet2!G21</f>
        <v>56271</v>
      </c>
      <c r="I115" s="15">
        <f>Sheet2!H21</f>
        <v>6146</v>
      </c>
      <c r="J115" s="15">
        <f>Sheet2!I21</f>
        <v>0</v>
      </c>
      <c r="K115" s="4">
        <f>I115+J115</f>
        <v>6146</v>
      </c>
      <c r="L115" s="5">
        <f>K115/H115*100</f>
        <v>10.922144621563506</v>
      </c>
      <c r="M115" s="4">
        <f>G115+H115-K115</f>
        <v>19898.38</v>
      </c>
      <c r="N115" s="5">
        <f>M115/H115</f>
        <v>0.35361696077908694</v>
      </c>
      <c r="O115" s="4">
        <f>H115-K115</f>
        <v>50125</v>
      </c>
    </row>
    <row r="116" spans="1:16" x14ac:dyDescent="0.25">
      <c r="A116" s="30" t="s">
        <v>21</v>
      </c>
      <c r="B116" s="30"/>
      <c r="C116" s="3">
        <f>SUM(C112:C115)</f>
        <v>2758</v>
      </c>
      <c r="D116" s="3">
        <f t="shared" ref="D116:J116" si="18">SUM(D112:D115)</f>
        <v>2531</v>
      </c>
      <c r="E116" s="3">
        <f t="shared" si="18"/>
        <v>2530</v>
      </c>
      <c r="F116" s="15">
        <f t="shared" si="18"/>
        <v>70011</v>
      </c>
      <c r="G116" s="15">
        <f t="shared" si="18"/>
        <v>1936718.1199999996</v>
      </c>
      <c r="H116" s="15">
        <f t="shared" si="18"/>
        <v>755550.86</v>
      </c>
      <c r="I116" s="15">
        <f t="shared" si="18"/>
        <v>31197</v>
      </c>
      <c r="J116" s="15">
        <f t="shared" si="18"/>
        <v>531872.57999999996</v>
      </c>
      <c r="K116" s="4">
        <f>I116+J116</f>
        <v>563069.57999999996</v>
      </c>
      <c r="L116" s="5">
        <f>K116/H116*100</f>
        <v>74.524378147091241</v>
      </c>
      <c r="M116" s="4">
        <f>G116+H116-K116</f>
        <v>2129199.3999999994</v>
      </c>
      <c r="N116" s="5">
        <f>M116/H116</f>
        <v>2.8180755429224176</v>
      </c>
      <c r="O116" s="4">
        <f>H116-K116</f>
        <v>192481.28000000003</v>
      </c>
    </row>
    <row r="117" spans="1:16" x14ac:dyDescent="0.25">
      <c r="A117" s="9"/>
      <c r="B117" s="9"/>
      <c r="C117" s="10"/>
      <c r="D117" s="10"/>
      <c r="E117" s="10"/>
      <c r="F117" s="18"/>
      <c r="G117" s="18"/>
      <c r="H117" s="18"/>
      <c r="I117" s="18"/>
      <c r="J117" s="18"/>
      <c r="K117" s="11"/>
      <c r="L117" s="12"/>
      <c r="M117" s="11"/>
      <c r="N117" s="12"/>
      <c r="O117" s="11"/>
    </row>
    <row r="118" spans="1:16" x14ac:dyDescent="0.25">
      <c r="A118" s="31" t="s">
        <v>36</v>
      </c>
      <c r="B118" s="31"/>
      <c r="C118" s="31"/>
      <c r="D118" s="10"/>
      <c r="E118" s="10"/>
      <c r="F118" s="18"/>
      <c r="G118" s="18"/>
      <c r="H118" s="18"/>
      <c r="I118" s="18"/>
      <c r="J118" s="18"/>
      <c r="K118" s="11"/>
      <c r="L118" s="12"/>
      <c r="M118" s="11"/>
      <c r="N118" s="12"/>
      <c r="O118" s="11"/>
    </row>
    <row r="119" spans="1:16" x14ac:dyDescent="0.25">
      <c r="A119" s="2" t="s">
        <v>2</v>
      </c>
      <c r="B119" s="3" t="s">
        <v>3</v>
      </c>
      <c r="C119" s="3" t="s">
        <v>4</v>
      </c>
      <c r="D119" s="3" t="s">
        <v>5</v>
      </c>
      <c r="E119" s="3" t="s">
        <v>6</v>
      </c>
      <c r="F119" s="15" t="s">
        <v>7</v>
      </c>
      <c r="G119" s="15" t="s">
        <v>8</v>
      </c>
      <c r="H119" s="15" t="s">
        <v>9</v>
      </c>
      <c r="I119" s="15" t="s">
        <v>10</v>
      </c>
      <c r="J119" s="15" t="s">
        <v>11</v>
      </c>
      <c r="K119" s="4" t="s">
        <v>12</v>
      </c>
      <c r="L119" s="2" t="s">
        <v>13</v>
      </c>
      <c r="M119" s="2" t="s">
        <v>14</v>
      </c>
      <c r="N119" s="2" t="s">
        <v>15</v>
      </c>
      <c r="O119" s="2" t="s">
        <v>16</v>
      </c>
    </row>
    <row r="120" spans="1:16" x14ac:dyDescent="0.25">
      <c r="A120" s="30">
        <v>1144114</v>
      </c>
      <c r="B120" s="3" t="s">
        <v>17</v>
      </c>
      <c r="C120" s="14">
        <f>Sheet2!B53</f>
        <v>473</v>
      </c>
      <c r="D120" s="14">
        <f>Sheet2!C53</f>
        <v>473</v>
      </c>
      <c r="E120" s="14">
        <f>Sheet2!D53</f>
        <v>472</v>
      </c>
      <c r="F120" s="14">
        <f>Sheet2!E53</f>
        <v>14958</v>
      </c>
      <c r="G120" s="17">
        <f>Sheet2!F53</f>
        <v>-0.46999999999999886</v>
      </c>
      <c r="H120" s="17">
        <f>Sheet2!G53</f>
        <v>130737.44</v>
      </c>
      <c r="I120" s="17">
        <f>Sheet2!H53</f>
        <v>0</v>
      </c>
      <c r="J120" s="17">
        <f>Sheet2!I53</f>
        <v>130663.97</v>
      </c>
      <c r="K120" s="4">
        <f t="shared" si="0"/>
        <v>130663.97</v>
      </c>
      <c r="L120" s="5">
        <f t="shared" si="1"/>
        <v>99.94380339709879</v>
      </c>
      <c r="M120" s="4">
        <f t="shared" si="2"/>
        <v>73</v>
      </c>
      <c r="N120" s="5">
        <f t="shared" si="3"/>
        <v>5.5837103740137485E-4</v>
      </c>
      <c r="O120" s="4">
        <f t="shared" si="4"/>
        <v>73.470000000001164</v>
      </c>
    </row>
    <row r="121" spans="1:16" x14ac:dyDescent="0.25">
      <c r="A121" s="30"/>
      <c r="B121" s="3" t="s">
        <v>18</v>
      </c>
      <c r="C121" s="14">
        <f>Sheet2!B54</f>
        <v>977</v>
      </c>
      <c r="D121" s="14">
        <f>Sheet2!C54</f>
        <v>912</v>
      </c>
      <c r="E121" s="14">
        <f>Sheet2!D54</f>
        <v>912</v>
      </c>
      <c r="F121" s="14">
        <f>Sheet2!E54</f>
        <v>21171</v>
      </c>
      <c r="G121" s="17">
        <f>Sheet2!F54</f>
        <v>330413.18</v>
      </c>
      <c r="H121" s="17">
        <f>Sheet2!G54</f>
        <v>219206.55</v>
      </c>
      <c r="I121" s="17">
        <f>Sheet2!H54</f>
        <v>10477</v>
      </c>
      <c r="J121" s="17">
        <f>Sheet2!I54</f>
        <v>188341.55</v>
      </c>
      <c r="K121" s="4">
        <f t="shared" si="0"/>
        <v>198818.55</v>
      </c>
      <c r="L121" s="5">
        <f t="shared" si="1"/>
        <v>90.699183030799034</v>
      </c>
      <c r="M121" s="4">
        <f t="shared" si="2"/>
        <v>350801.18</v>
      </c>
      <c r="N121" s="5">
        <f t="shared" si="3"/>
        <v>1.6003225268588006</v>
      </c>
      <c r="O121" s="4">
        <f t="shared" si="4"/>
        <v>20388</v>
      </c>
    </row>
    <row r="122" spans="1:16" x14ac:dyDescent="0.25">
      <c r="A122" s="30"/>
      <c r="B122" s="3" t="s">
        <v>19</v>
      </c>
      <c r="C122" s="14">
        <f>Sheet2!B55</f>
        <v>5</v>
      </c>
      <c r="D122" s="14">
        <f>Sheet2!C55</f>
        <v>3</v>
      </c>
      <c r="E122" s="14">
        <f>Sheet2!D55</f>
        <v>3</v>
      </c>
      <c r="F122" s="14">
        <f>Sheet2!E55</f>
        <v>186</v>
      </c>
      <c r="G122" s="17">
        <f>Sheet2!F55</f>
        <v>1665.66</v>
      </c>
      <c r="H122" s="17">
        <f>Sheet2!G55</f>
        <v>2334</v>
      </c>
      <c r="I122" s="17">
        <f>Sheet2!H55</f>
        <v>815</v>
      </c>
      <c r="J122" s="17">
        <f>Sheet2!I55</f>
        <v>0</v>
      </c>
      <c r="K122" s="4">
        <f t="shared" si="0"/>
        <v>815</v>
      </c>
      <c r="L122" s="5">
        <f t="shared" si="1"/>
        <v>34.918594687232215</v>
      </c>
      <c r="M122" s="4">
        <f t="shared" si="2"/>
        <v>3184.66</v>
      </c>
      <c r="N122" s="5">
        <f t="shared" si="3"/>
        <v>1.3644644387317908</v>
      </c>
      <c r="O122" s="4">
        <f t="shared" si="4"/>
        <v>1519</v>
      </c>
      <c r="P122" s="13"/>
    </row>
    <row r="123" spans="1:16" x14ac:dyDescent="0.25">
      <c r="A123" s="30"/>
      <c r="B123" s="3" t="s">
        <v>20</v>
      </c>
      <c r="C123" s="14">
        <f>Sheet2!B56</f>
        <v>15</v>
      </c>
      <c r="D123" s="14">
        <f>Sheet2!C56</f>
        <v>13</v>
      </c>
      <c r="E123" s="14">
        <f>Sheet2!D56</f>
        <v>13</v>
      </c>
      <c r="F123" s="14">
        <f>Sheet2!E56</f>
        <v>2687</v>
      </c>
      <c r="G123" s="17">
        <f>Sheet2!F56</f>
        <v>1165.6600000000001</v>
      </c>
      <c r="H123" s="17">
        <f>Sheet2!G56</f>
        <v>39367</v>
      </c>
      <c r="I123" s="17">
        <f>Sheet2!H56</f>
        <v>5115</v>
      </c>
      <c r="J123" s="17">
        <f>Sheet2!I56</f>
        <v>0</v>
      </c>
      <c r="K123" s="4">
        <f t="shared" si="0"/>
        <v>5115</v>
      </c>
      <c r="L123" s="5">
        <f t="shared" si="1"/>
        <v>12.993116061676025</v>
      </c>
      <c r="M123" s="4">
        <f t="shared" si="2"/>
        <v>35417.660000000003</v>
      </c>
      <c r="N123" s="5">
        <f t="shared" si="3"/>
        <v>0.89967891889145735</v>
      </c>
      <c r="O123" s="4">
        <f t="shared" si="4"/>
        <v>34252</v>
      </c>
    </row>
    <row r="124" spans="1:16" x14ac:dyDescent="0.25">
      <c r="A124" s="30" t="s">
        <v>21</v>
      </c>
      <c r="B124" s="30"/>
      <c r="C124" s="3">
        <f>SUM(C120:C123)</f>
        <v>1470</v>
      </c>
      <c r="D124" s="3">
        <f t="shared" ref="D124:J124" si="19">SUM(D120:D123)</f>
        <v>1401</v>
      </c>
      <c r="E124" s="3">
        <f t="shared" si="19"/>
        <v>1400</v>
      </c>
      <c r="F124" s="15">
        <f t="shared" si="19"/>
        <v>39002</v>
      </c>
      <c r="G124" s="15">
        <f t="shared" si="19"/>
        <v>333244.02999999997</v>
      </c>
      <c r="H124" s="15">
        <f t="shared" si="19"/>
        <v>391644.99</v>
      </c>
      <c r="I124" s="15">
        <f t="shared" si="19"/>
        <v>16407</v>
      </c>
      <c r="J124" s="15">
        <f t="shared" si="19"/>
        <v>319005.52</v>
      </c>
      <c r="K124" s="4">
        <f t="shared" si="0"/>
        <v>335412.52</v>
      </c>
      <c r="L124" s="5">
        <f t="shared" si="1"/>
        <v>85.641978976930105</v>
      </c>
      <c r="M124" s="4">
        <f t="shared" si="2"/>
        <v>389476.5</v>
      </c>
      <c r="N124" s="5">
        <f t="shared" si="3"/>
        <v>0.99446312335056297</v>
      </c>
      <c r="O124" s="4">
        <f t="shared" si="4"/>
        <v>56232.469999999972</v>
      </c>
    </row>
    <row r="125" spans="1:16" x14ac:dyDescent="0.25">
      <c r="A125" s="9"/>
      <c r="B125" s="9"/>
      <c r="C125" s="10"/>
      <c r="D125" s="10"/>
      <c r="E125" s="10"/>
      <c r="F125" s="18"/>
      <c r="G125" s="18"/>
      <c r="H125" s="18"/>
      <c r="I125" s="18"/>
      <c r="J125" s="18"/>
      <c r="K125" s="11"/>
      <c r="L125" s="12"/>
      <c r="M125" s="11"/>
      <c r="N125" s="12"/>
      <c r="O125" s="11"/>
    </row>
    <row r="126" spans="1:16" x14ac:dyDescent="0.25">
      <c r="A126" s="31" t="s">
        <v>37</v>
      </c>
      <c r="B126" s="31"/>
      <c r="C126" s="31"/>
      <c r="D126" s="10"/>
      <c r="E126" s="10"/>
      <c r="F126" s="18"/>
      <c r="G126" s="18"/>
      <c r="H126" s="18"/>
      <c r="I126" s="18"/>
      <c r="J126" s="18"/>
      <c r="K126" s="11"/>
      <c r="L126" s="12"/>
      <c r="M126" s="11"/>
      <c r="N126" s="12"/>
      <c r="O126" s="11"/>
    </row>
    <row r="127" spans="1:16" x14ac:dyDescent="0.25">
      <c r="A127" s="2" t="s">
        <v>2</v>
      </c>
      <c r="B127" s="3" t="s">
        <v>3</v>
      </c>
      <c r="C127" s="3" t="s">
        <v>4</v>
      </c>
      <c r="D127" s="3" t="s">
        <v>5</v>
      </c>
      <c r="E127" s="3" t="s">
        <v>6</v>
      </c>
      <c r="F127" s="15" t="s">
        <v>7</v>
      </c>
      <c r="G127" s="15" t="s">
        <v>8</v>
      </c>
      <c r="H127" s="15" t="s">
        <v>9</v>
      </c>
      <c r="I127" s="15" t="s">
        <v>10</v>
      </c>
      <c r="J127" s="15" t="s">
        <v>11</v>
      </c>
      <c r="K127" s="4" t="s">
        <v>12</v>
      </c>
      <c r="L127" s="2" t="s">
        <v>13</v>
      </c>
      <c r="M127" s="2" t="s">
        <v>14</v>
      </c>
      <c r="N127" s="2" t="s">
        <v>15</v>
      </c>
      <c r="O127" s="2" t="s">
        <v>16</v>
      </c>
    </row>
    <row r="128" spans="1:16" x14ac:dyDescent="0.25">
      <c r="A128" s="30">
        <v>1144121</v>
      </c>
      <c r="B128" s="3" t="s">
        <v>17</v>
      </c>
      <c r="C128" s="3">
        <f>Sheet2!B88</f>
        <v>781</v>
      </c>
      <c r="D128" s="3">
        <f>Sheet2!C88</f>
        <v>745</v>
      </c>
      <c r="E128" s="3">
        <f>Sheet2!D88</f>
        <v>745</v>
      </c>
      <c r="F128" s="3">
        <f>Sheet2!E88</f>
        <v>28123</v>
      </c>
      <c r="G128" s="15">
        <f>Sheet2!F88</f>
        <v>-1526.13</v>
      </c>
      <c r="H128" s="15">
        <f>Sheet2!G88</f>
        <v>236165.18</v>
      </c>
      <c r="I128" s="15">
        <f>Sheet2!H88</f>
        <v>1369</v>
      </c>
      <c r="J128" s="15">
        <f>Sheet2!I88</f>
        <v>228235.05</v>
      </c>
      <c r="K128" s="4">
        <f t="shared" ref="K128:K148" si="20">I128+J128</f>
        <v>229604.05</v>
      </c>
      <c r="L128" s="5">
        <f t="shared" ref="L128:L148" si="21">K128/H128*100</f>
        <v>97.221804670781694</v>
      </c>
      <c r="M128" s="4">
        <f t="shared" ref="M128:M148" si="22">G128+H128-K128</f>
        <v>5035</v>
      </c>
      <c r="N128" s="5">
        <f t="shared" ref="N128:N148" si="23">M128/H128</f>
        <v>2.1319823692891562E-2</v>
      </c>
      <c r="O128" s="4">
        <f t="shared" ref="O128:O148" si="24">H128-K128</f>
        <v>6561.1300000000047</v>
      </c>
    </row>
    <row r="129" spans="1:15" x14ac:dyDescent="0.25">
      <c r="A129" s="30"/>
      <c r="B129" s="3" t="s">
        <v>18</v>
      </c>
      <c r="C129" s="3">
        <f>Sheet2!B89</f>
        <v>1232</v>
      </c>
      <c r="D129" s="3">
        <f>Sheet2!C89</f>
        <v>1189</v>
      </c>
      <c r="E129" s="3">
        <f>Sheet2!D89</f>
        <v>1189</v>
      </c>
      <c r="F129" s="3">
        <f>Sheet2!E89</f>
        <v>32314</v>
      </c>
      <c r="G129" s="15">
        <f>Sheet2!F89</f>
        <v>337070.02</v>
      </c>
      <c r="H129" s="15">
        <f>Sheet2!G89</f>
        <v>330287.52999999997</v>
      </c>
      <c r="I129" s="15">
        <f>Sheet2!H89</f>
        <v>39320</v>
      </c>
      <c r="J129" s="15">
        <f>Sheet2!I89</f>
        <v>251704.53</v>
      </c>
      <c r="K129" s="4">
        <f t="shared" si="20"/>
        <v>291024.53000000003</v>
      </c>
      <c r="L129" s="5">
        <f t="shared" si="21"/>
        <v>88.112478845326095</v>
      </c>
      <c r="M129" s="4">
        <f t="shared" si="22"/>
        <v>376333.02</v>
      </c>
      <c r="N129" s="5">
        <f t="shared" si="23"/>
        <v>1.1394103192451741</v>
      </c>
      <c r="O129" s="4">
        <f t="shared" si="24"/>
        <v>39262.999999999942</v>
      </c>
    </row>
    <row r="130" spans="1:15" x14ac:dyDescent="0.25">
      <c r="A130" s="30"/>
      <c r="B130" s="3" t="s">
        <v>19</v>
      </c>
      <c r="C130" s="3">
        <f>Sheet2!B90</f>
        <v>69</v>
      </c>
      <c r="D130" s="3">
        <f>Sheet2!C90</f>
        <v>60</v>
      </c>
      <c r="E130" s="3">
        <f>Sheet2!D90</f>
        <v>60</v>
      </c>
      <c r="F130" s="3">
        <f>Sheet2!E90</f>
        <v>14071</v>
      </c>
      <c r="G130" s="15">
        <f>Sheet2!F90</f>
        <v>18041.43</v>
      </c>
      <c r="H130" s="15">
        <f>Sheet2!G90</f>
        <v>157243</v>
      </c>
      <c r="I130" s="15">
        <f>Sheet2!H90</f>
        <v>95819</v>
      </c>
      <c r="J130" s="15">
        <f>Sheet2!I90</f>
        <v>0</v>
      </c>
      <c r="K130" s="4">
        <f t="shared" si="20"/>
        <v>95819</v>
      </c>
      <c r="L130" s="5">
        <f t="shared" si="21"/>
        <v>60.936893852190558</v>
      </c>
      <c r="M130" s="4">
        <f t="shared" si="22"/>
        <v>79465.429999999993</v>
      </c>
      <c r="N130" s="5">
        <f t="shared" si="23"/>
        <v>0.50536704336600036</v>
      </c>
      <c r="O130" s="4">
        <f t="shared" si="24"/>
        <v>61424</v>
      </c>
    </row>
    <row r="131" spans="1:15" x14ac:dyDescent="0.25">
      <c r="A131" s="30"/>
      <c r="B131" s="3" t="s">
        <v>20</v>
      </c>
      <c r="C131" s="3">
        <f>Sheet2!B91</f>
        <v>16</v>
      </c>
      <c r="D131" s="3">
        <f>Sheet2!C91</f>
        <v>10</v>
      </c>
      <c r="E131" s="3">
        <f>Sheet2!D91</f>
        <v>10</v>
      </c>
      <c r="F131" s="3">
        <f>Sheet2!E91</f>
        <v>1396</v>
      </c>
      <c r="G131" s="15">
        <f>Sheet2!F91</f>
        <v>-27679.18</v>
      </c>
      <c r="H131" s="15">
        <f>Sheet2!G91</f>
        <v>21939</v>
      </c>
      <c r="I131" s="15">
        <f>Sheet2!H91</f>
        <v>2020</v>
      </c>
      <c r="J131" s="15">
        <f>Sheet2!I91</f>
        <v>0</v>
      </c>
      <c r="K131" s="4">
        <f t="shared" si="20"/>
        <v>2020</v>
      </c>
      <c r="L131" s="5">
        <f t="shared" si="21"/>
        <v>9.2073476457450205</v>
      </c>
      <c r="M131" s="4">
        <f t="shared" si="22"/>
        <v>-7760.18</v>
      </c>
      <c r="N131" s="5">
        <f t="shared" si="23"/>
        <v>-0.35371621313642371</v>
      </c>
      <c r="O131" s="4">
        <f t="shared" si="24"/>
        <v>19919</v>
      </c>
    </row>
    <row r="132" spans="1:15" x14ac:dyDescent="0.25">
      <c r="A132" s="30" t="s">
        <v>21</v>
      </c>
      <c r="B132" s="30"/>
      <c r="C132" s="3">
        <f>SUM(C128:C131)</f>
        <v>2098</v>
      </c>
      <c r="D132" s="3">
        <f t="shared" ref="D132:J132" si="25">SUM(D128:D131)</f>
        <v>2004</v>
      </c>
      <c r="E132" s="3">
        <f t="shared" si="25"/>
        <v>2004</v>
      </c>
      <c r="F132" s="15">
        <f t="shared" si="25"/>
        <v>75904</v>
      </c>
      <c r="G132" s="15">
        <f t="shared" si="25"/>
        <v>325906.14</v>
      </c>
      <c r="H132" s="15">
        <f t="shared" si="25"/>
        <v>745634.71</v>
      </c>
      <c r="I132" s="15">
        <f t="shared" si="25"/>
        <v>138528</v>
      </c>
      <c r="J132" s="15">
        <f t="shared" si="25"/>
        <v>479939.57999999996</v>
      </c>
      <c r="K132" s="4">
        <f t="shared" si="20"/>
        <v>618467.57999999996</v>
      </c>
      <c r="L132" s="5">
        <f t="shared" si="21"/>
        <v>82.945116651020712</v>
      </c>
      <c r="M132" s="4">
        <f t="shared" si="22"/>
        <v>453073.27000000014</v>
      </c>
      <c r="N132" s="5">
        <f t="shared" si="23"/>
        <v>0.60763436026201112</v>
      </c>
      <c r="O132" s="4">
        <f t="shared" si="24"/>
        <v>127167.13</v>
      </c>
    </row>
    <row r="133" spans="1:15" x14ac:dyDescent="0.25">
      <c r="A133" s="9"/>
      <c r="B133" s="9"/>
      <c r="C133" s="10"/>
      <c r="D133" s="10"/>
      <c r="E133" s="10"/>
      <c r="F133" s="18"/>
      <c r="G133" s="18"/>
      <c r="H133" s="18"/>
      <c r="I133" s="18"/>
      <c r="J133" s="18"/>
      <c r="K133" s="11"/>
      <c r="L133" s="12"/>
      <c r="M133" s="11"/>
      <c r="N133" s="12"/>
      <c r="O133" s="11"/>
    </row>
    <row r="134" spans="1:15" x14ac:dyDescent="0.25">
      <c r="A134" s="31" t="s">
        <v>38</v>
      </c>
      <c r="B134" s="31"/>
      <c r="C134" s="31"/>
      <c r="D134" s="10"/>
      <c r="E134" s="10"/>
      <c r="F134" s="18"/>
      <c r="G134" s="18"/>
      <c r="H134" s="18"/>
      <c r="I134" s="18"/>
      <c r="J134" s="18"/>
      <c r="K134" s="11"/>
      <c r="L134" s="12"/>
      <c r="M134" s="11"/>
      <c r="N134" s="12"/>
      <c r="O134" s="11"/>
    </row>
    <row r="135" spans="1:15" x14ac:dyDescent="0.25">
      <c r="A135" s="2" t="s">
        <v>2</v>
      </c>
      <c r="B135" s="3" t="s">
        <v>3</v>
      </c>
      <c r="C135" s="3" t="s">
        <v>4</v>
      </c>
      <c r="D135" s="3" t="s">
        <v>5</v>
      </c>
      <c r="E135" s="3" t="s">
        <v>6</v>
      </c>
      <c r="F135" s="15" t="s">
        <v>7</v>
      </c>
      <c r="G135" s="15" t="s">
        <v>8</v>
      </c>
      <c r="H135" s="15" t="s">
        <v>9</v>
      </c>
      <c r="I135" s="15" t="s">
        <v>10</v>
      </c>
      <c r="J135" s="15" t="s">
        <v>11</v>
      </c>
      <c r="K135" s="4" t="s">
        <v>12</v>
      </c>
      <c r="L135" s="2" t="s">
        <v>13</v>
      </c>
      <c r="M135" s="2" t="s">
        <v>14</v>
      </c>
      <c r="N135" s="2" t="s">
        <v>15</v>
      </c>
      <c r="O135" s="2" t="s">
        <v>16</v>
      </c>
    </row>
    <row r="136" spans="1:15" x14ac:dyDescent="0.25">
      <c r="A136" s="30">
        <v>1144122</v>
      </c>
      <c r="B136" s="3" t="s">
        <v>17</v>
      </c>
      <c r="C136" s="3">
        <f>Sheet2!B93</f>
        <v>691</v>
      </c>
      <c r="D136" s="3">
        <f>Sheet2!C93</f>
        <v>686</v>
      </c>
      <c r="E136" s="3">
        <f>Sheet2!D93</f>
        <v>686</v>
      </c>
      <c r="F136" s="3">
        <f>Sheet2!E93</f>
        <v>20829</v>
      </c>
      <c r="G136" s="15">
        <f>Sheet2!F93</f>
        <v>3218.54</v>
      </c>
      <c r="H136" s="15">
        <f>Sheet2!G93</f>
        <v>185692.87</v>
      </c>
      <c r="I136" s="15">
        <f>Sheet2!H93</f>
        <v>5</v>
      </c>
      <c r="J136" s="15">
        <f>Sheet2!I93</f>
        <v>181700.41</v>
      </c>
      <c r="K136" s="4">
        <f t="shared" si="20"/>
        <v>181705.41</v>
      </c>
      <c r="L136" s="5">
        <f t="shared" si="21"/>
        <v>97.852658532338907</v>
      </c>
      <c r="M136" s="4">
        <f t="shared" si="22"/>
        <v>7206</v>
      </c>
      <c r="N136" s="5">
        <f t="shared" si="23"/>
        <v>3.8806013391898139E-2</v>
      </c>
      <c r="O136" s="4">
        <f t="shared" si="24"/>
        <v>3987.4599999999919</v>
      </c>
    </row>
    <row r="137" spans="1:15" x14ac:dyDescent="0.25">
      <c r="A137" s="30"/>
      <c r="B137" s="3" t="s">
        <v>18</v>
      </c>
      <c r="C137" s="3">
        <f>Sheet2!B94</f>
        <v>1056</v>
      </c>
      <c r="D137" s="3">
        <f>Sheet2!C94</f>
        <v>969</v>
      </c>
      <c r="E137" s="3">
        <f>Sheet2!D94</f>
        <v>964</v>
      </c>
      <c r="F137" s="3">
        <f>Sheet2!E94</f>
        <v>30057</v>
      </c>
      <c r="G137" s="15">
        <f>Sheet2!F94</f>
        <v>904231.6</v>
      </c>
      <c r="H137" s="15">
        <f>Sheet2!G94</f>
        <v>308831.56</v>
      </c>
      <c r="I137" s="15">
        <f>Sheet2!H94</f>
        <v>3400</v>
      </c>
      <c r="J137" s="15">
        <f>Sheet2!I94</f>
        <v>180745.56</v>
      </c>
      <c r="K137" s="4">
        <f t="shared" si="20"/>
        <v>184145.56</v>
      </c>
      <c r="L137" s="5">
        <f t="shared" si="21"/>
        <v>59.626535578164351</v>
      </c>
      <c r="M137" s="4">
        <f t="shared" si="22"/>
        <v>1028917.5999999999</v>
      </c>
      <c r="N137" s="5">
        <f t="shared" si="23"/>
        <v>3.3316465454502118</v>
      </c>
      <c r="O137" s="4">
        <f t="shared" si="24"/>
        <v>124686</v>
      </c>
    </row>
    <row r="138" spans="1:15" x14ac:dyDescent="0.25">
      <c r="A138" s="30"/>
      <c r="B138" s="3" t="s">
        <v>19</v>
      </c>
      <c r="C138" s="3">
        <f>Sheet2!B95</f>
        <v>80</v>
      </c>
      <c r="D138" s="3">
        <f>Sheet2!C95</f>
        <v>66</v>
      </c>
      <c r="E138" s="3">
        <f>Sheet2!D95</f>
        <v>64</v>
      </c>
      <c r="F138" s="3">
        <f>Sheet2!E95</f>
        <v>7232</v>
      </c>
      <c r="G138" s="15">
        <f>Sheet2!F95</f>
        <v>14131.41</v>
      </c>
      <c r="H138" s="15">
        <f>Sheet2!G95</f>
        <v>97270</v>
      </c>
      <c r="I138" s="15">
        <f>Sheet2!H95</f>
        <v>3674</v>
      </c>
      <c r="J138" s="15">
        <f>Sheet2!I95</f>
        <v>0</v>
      </c>
      <c r="K138" s="4">
        <f t="shared" si="20"/>
        <v>3674</v>
      </c>
      <c r="L138" s="5">
        <f t="shared" si="21"/>
        <v>3.7771152462218565</v>
      </c>
      <c r="M138" s="4">
        <f t="shared" si="22"/>
        <v>107727.41</v>
      </c>
      <c r="N138" s="5">
        <f t="shared" si="23"/>
        <v>1.1075090983859361</v>
      </c>
      <c r="O138" s="4">
        <f t="shared" si="24"/>
        <v>93596</v>
      </c>
    </row>
    <row r="139" spans="1:15" x14ac:dyDescent="0.25">
      <c r="A139" s="30"/>
      <c r="B139" s="3" t="s">
        <v>20</v>
      </c>
      <c r="C139" s="3">
        <f>Sheet2!B96</f>
        <v>21</v>
      </c>
      <c r="D139" s="3">
        <f>Sheet2!C96</f>
        <v>13</v>
      </c>
      <c r="E139" s="3">
        <f>Sheet2!D96</f>
        <v>13</v>
      </c>
      <c r="F139" s="3">
        <f>Sheet2!E96</f>
        <v>1484</v>
      </c>
      <c r="G139" s="15">
        <f>Sheet2!F96</f>
        <v>-19970.25</v>
      </c>
      <c r="H139" s="15">
        <f>Sheet2!G96</f>
        <v>28943</v>
      </c>
      <c r="I139" s="15">
        <f>Sheet2!H96</f>
        <v>0</v>
      </c>
      <c r="J139" s="15">
        <f>Sheet2!I96</f>
        <v>0</v>
      </c>
      <c r="K139" s="4">
        <f t="shared" si="20"/>
        <v>0</v>
      </c>
      <c r="L139" s="5">
        <f t="shared" si="21"/>
        <v>0</v>
      </c>
      <c r="M139" s="4">
        <f t="shared" si="22"/>
        <v>8972.75</v>
      </c>
      <c r="N139" s="5">
        <f t="shared" si="23"/>
        <v>0.31001451128079327</v>
      </c>
      <c r="O139" s="4">
        <f t="shared" si="24"/>
        <v>28943</v>
      </c>
    </row>
    <row r="140" spans="1:15" x14ac:dyDescent="0.25">
      <c r="A140" s="30" t="s">
        <v>21</v>
      </c>
      <c r="B140" s="30"/>
      <c r="C140" s="3">
        <f>SUM(C136:C139)</f>
        <v>1848</v>
      </c>
      <c r="D140" s="3">
        <f t="shared" ref="D140:J140" si="26">SUM(D136:D139)</f>
        <v>1734</v>
      </c>
      <c r="E140" s="3">
        <f t="shared" si="26"/>
        <v>1727</v>
      </c>
      <c r="F140" s="15">
        <f t="shared" si="26"/>
        <v>59602</v>
      </c>
      <c r="G140" s="15">
        <f t="shared" si="26"/>
        <v>901611.3</v>
      </c>
      <c r="H140" s="15">
        <f t="shared" si="26"/>
        <v>620737.42999999993</v>
      </c>
      <c r="I140" s="15">
        <f t="shared" si="26"/>
        <v>7079</v>
      </c>
      <c r="J140" s="15">
        <f t="shared" si="26"/>
        <v>362445.97</v>
      </c>
      <c r="K140" s="4">
        <f t="shared" si="20"/>
        <v>369524.97</v>
      </c>
      <c r="L140" s="5">
        <f t="shared" si="21"/>
        <v>59.529996443101552</v>
      </c>
      <c r="M140" s="4">
        <f t="shared" si="22"/>
        <v>1152823.76</v>
      </c>
      <c r="N140" s="5">
        <f t="shared" si="23"/>
        <v>1.8571842203876769</v>
      </c>
      <c r="O140" s="4">
        <f t="shared" si="24"/>
        <v>251212.45999999996</v>
      </c>
    </row>
    <row r="141" spans="1:15" x14ac:dyDescent="0.25">
      <c r="A141" s="9"/>
      <c r="B141" s="9"/>
      <c r="C141" s="10"/>
      <c r="D141" s="10"/>
      <c r="E141" s="10"/>
      <c r="F141" s="18"/>
      <c r="G141" s="18"/>
      <c r="H141" s="18"/>
      <c r="I141" s="18"/>
      <c r="J141" s="18"/>
      <c r="K141" s="11"/>
      <c r="L141" s="12"/>
      <c r="M141" s="11"/>
      <c r="N141" s="12"/>
      <c r="O141" s="11"/>
    </row>
    <row r="142" spans="1:15" x14ac:dyDescent="0.25">
      <c r="A142" s="31" t="s">
        <v>39</v>
      </c>
      <c r="B142" s="31"/>
      <c r="C142" s="31"/>
      <c r="D142" s="10"/>
      <c r="E142" s="10"/>
      <c r="F142" s="18"/>
      <c r="G142" s="18"/>
      <c r="H142" s="18"/>
      <c r="I142" s="18"/>
      <c r="J142" s="18"/>
      <c r="K142" s="11"/>
      <c r="L142" s="12"/>
      <c r="M142" s="11"/>
      <c r="N142" s="12"/>
      <c r="O142" s="11"/>
    </row>
    <row r="143" spans="1:15" x14ac:dyDescent="0.25">
      <c r="A143" s="2" t="s">
        <v>2</v>
      </c>
      <c r="B143" s="3" t="s">
        <v>3</v>
      </c>
      <c r="C143" s="3" t="s">
        <v>4</v>
      </c>
      <c r="D143" s="3" t="s">
        <v>5</v>
      </c>
      <c r="E143" s="3" t="s">
        <v>6</v>
      </c>
      <c r="F143" s="15" t="s">
        <v>7</v>
      </c>
      <c r="G143" s="15" t="s">
        <v>8</v>
      </c>
      <c r="H143" s="15" t="s">
        <v>9</v>
      </c>
      <c r="I143" s="15" t="s">
        <v>10</v>
      </c>
      <c r="J143" s="15" t="s">
        <v>11</v>
      </c>
      <c r="K143" s="4" t="s">
        <v>12</v>
      </c>
      <c r="L143" s="2" t="s">
        <v>13</v>
      </c>
      <c r="M143" s="2" t="s">
        <v>14</v>
      </c>
      <c r="N143" s="2" t="s">
        <v>15</v>
      </c>
      <c r="O143" s="2" t="s">
        <v>16</v>
      </c>
    </row>
    <row r="144" spans="1:15" x14ac:dyDescent="0.25">
      <c r="A144" s="30">
        <v>1144123</v>
      </c>
      <c r="B144" s="3" t="s">
        <v>17</v>
      </c>
      <c r="C144" s="3">
        <f>Sheet2!B98</f>
        <v>572</v>
      </c>
      <c r="D144" s="3">
        <f>Sheet2!C98</f>
        <v>571</v>
      </c>
      <c r="E144" s="3">
        <f>Sheet2!D98</f>
        <v>571</v>
      </c>
      <c r="F144" s="3">
        <f>Sheet2!E98</f>
        <v>9573</v>
      </c>
      <c r="G144" s="15">
        <f>Sheet2!F98</f>
        <v>1075.3999999999999</v>
      </c>
      <c r="H144" s="15">
        <f>Sheet2!G98</f>
        <v>86823.400000000009</v>
      </c>
      <c r="I144" s="15">
        <f>Sheet2!H98</f>
        <v>0</v>
      </c>
      <c r="J144" s="15">
        <f>Sheet2!I98</f>
        <v>86818.8</v>
      </c>
      <c r="K144" s="4">
        <f t="shared" si="20"/>
        <v>86818.8</v>
      </c>
      <c r="L144" s="5">
        <f t="shared" si="21"/>
        <v>99.994701889122055</v>
      </c>
      <c r="M144" s="4">
        <f t="shared" si="22"/>
        <v>1080</v>
      </c>
      <c r="N144" s="5">
        <f t="shared" si="23"/>
        <v>1.2439042930822795E-2</v>
      </c>
      <c r="O144" s="4">
        <f t="shared" si="24"/>
        <v>4.6000000000058208</v>
      </c>
    </row>
    <row r="145" spans="1:15" x14ac:dyDescent="0.25">
      <c r="A145" s="30"/>
      <c r="B145" s="3" t="s">
        <v>18</v>
      </c>
      <c r="C145" s="3">
        <f>Sheet2!B99</f>
        <v>1474</v>
      </c>
      <c r="D145" s="3">
        <f>Sheet2!C99</f>
        <v>1335</v>
      </c>
      <c r="E145" s="3">
        <f>Sheet2!D99</f>
        <v>1331</v>
      </c>
      <c r="F145" s="3">
        <f>Sheet2!E99</f>
        <v>19388</v>
      </c>
      <c r="G145" s="15">
        <f>Sheet2!F99</f>
        <v>1502698.45</v>
      </c>
      <c r="H145" s="15">
        <f>Sheet2!G99</f>
        <v>268531.28000000003</v>
      </c>
      <c r="I145" s="15">
        <f>Sheet2!H99</f>
        <v>8049</v>
      </c>
      <c r="J145" s="15">
        <f>Sheet2!I99</f>
        <v>209129.28</v>
      </c>
      <c r="K145" s="4">
        <f t="shared" si="20"/>
        <v>217178.28</v>
      </c>
      <c r="L145" s="5">
        <f t="shared" si="21"/>
        <v>80.876343344432712</v>
      </c>
      <c r="M145" s="4">
        <f t="shared" si="22"/>
        <v>1554051.45</v>
      </c>
      <c r="N145" s="5">
        <f t="shared" si="23"/>
        <v>5.7872269107718095</v>
      </c>
      <c r="O145" s="4">
        <f t="shared" si="24"/>
        <v>51353.000000000029</v>
      </c>
    </row>
    <row r="146" spans="1:15" x14ac:dyDescent="0.25">
      <c r="A146" s="30"/>
      <c r="B146" s="3" t="s">
        <v>19</v>
      </c>
      <c r="C146" s="3">
        <f>Sheet2!B100</f>
        <v>15</v>
      </c>
      <c r="D146" s="3">
        <f>Sheet2!C100</f>
        <v>8</v>
      </c>
      <c r="E146" s="3">
        <f>Sheet2!D100</f>
        <v>8</v>
      </c>
      <c r="F146" s="3">
        <f>Sheet2!E100</f>
        <v>11891</v>
      </c>
      <c r="G146" s="15">
        <f>Sheet2!F100</f>
        <v>-32092.68</v>
      </c>
      <c r="H146" s="15">
        <f>Sheet2!G100</f>
        <v>123028</v>
      </c>
      <c r="I146" s="15">
        <f>Sheet2!H100</f>
        <v>102004</v>
      </c>
      <c r="J146" s="15">
        <f>Sheet2!I100</f>
        <v>0</v>
      </c>
      <c r="K146" s="4">
        <f t="shared" si="20"/>
        <v>102004</v>
      </c>
      <c r="L146" s="5">
        <f t="shared" si="21"/>
        <v>82.911207204863928</v>
      </c>
      <c r="M146" s="4">
        <f t="shared" si="22"/>
        <v>-11068.679999999993</v>
      </c>
      <c r="N146" s="5">
        <f t="shared" si="23"/>
        <v>-8.9968787593068186E-2</v>
      </c>
      <c r="O146" s="4">
        <f t="shared" si="24"/>
        <v>21024</v>
      </c>
    </row>
    <row r="147" spans="1:15" x14ac:dyDescent="0.25">
      <c r="A147" s="30"/>
      <c r="B147" s="3" t="s">
        <v>20</v>
      </c>
      <c r="C147" s="3">
        <f>Sheet2!B101</f>
        <v>15</v>
      </c>
      <c r="D147" s="3">
        <f>Sheet2!C101</f>
        <v>11</v>
      </c>
      <c r="E147" s="3">
        <f>Sheet2!D101</f>
        <v>11</v>
      </c>
      <c r="F147" s="3">
        <f>Sheet2!E101</f>
        <v>2154</v>
      </c>
      <c r="G147" s="15">
        <f>Sheet2!F101</f>
        <v>42463.55</v>
      </c>
      <c r="H147" s="15">
        <f>Sheet2!G101</f>
        <v>31101</v>
      </c>
      <c r="I147" s="15">
        <f>Sheet2!H101</f>
        <v>5826</v>
      </c>
      <c r="J147" s="15">
        <f>Sheet2!I101</f>
        <v>0</v>
      </c>
      <c r="K147" s="4">
        <f t="shared" si="20"/>
        <v>5826</v>
      </c>
      <c r="L147" s="5">
        <f t="shared" si="21"/>
        <v>18.732516639336357</v>
      </c>
      <c r="M147" s="4">
        <f t="shared" si="22"/>
        <v>67738.55</v>
      </c>
      <c r="N147" s="5">
        <f t="shared" si="23"/>
        <v>2.1780183916915856</v>
      </c>
      <c r="O147" s="4">
        <f t="shared" si="24"/>
        <v>25275</v>
      </c>
    </row>
    <row r="148" spans="1:15" x14ac:dyDescent="0.25">
      <c r="A148" s="30" t="s">
        <v>21</v>
      </c>
      <c r="B148" s="30"/>
      <c r="C148" s="3">
        <f>SUM(C144:C147)</f>
        <v>2076</v>
      </c>
      <c r="D148" s="3">
        <f t="shared" ref="D148:J148" si="27">SUM(D144:D147)</f>
        <v>1925</v>
      </c>
      <c r="E148" s="3">
        <f t="shared" si="27"/>
        <v>1921</v>
      </c>
      <c r="F148" s="15">
        <f t="shared" si="27"/>
        <v>43006</v>
      </c>
      <c r="G148" s="15">
        <f t="shared" si="27"/>
        <v>1514144.72</v>
      </c>
      <c r="H148" s="15">
        <f t="shared" si="27"/>
        <v>509483.68000000005</v>
      </c>
      <c r="I148" s="15">
        <f t="shared" si="27"/>
        <v>115879</v>
      </c>
      <c r="J148" s="15">
        <f t="shared" si="27"/>
        <v>295948.08</v>
      </c>
      <c r="K148" s="4">
        <f t="shared" si="20"/>
        <v>411827.08</v>
      </c>
      <c r="L148" s="5">
        <f t="shared" si="21"/>
        <v>80.832241770727563</v>
      </c>
      <c r="M148" s="4">
        <f t="shared" si="22"/>
        <v>1611801.3199999998</v>
      </c>
      <c r="N148" s="5">
        <f t="shared" si="23"/>
        <v>3.163597546441526</v>
      </c>
      <c r="O148" s="4">
        <f t="shared" si="24"/>
        <v>97656.600000000035</v>
      </c>
    </row>
  </sheetData>
  <mergeCells count="58">
    <mergeCell ref="A28:C28"/>
    <mergeCell ref="A1:O1"/>
    <mergeCell ref="A2:O2"/>
    <mergeCell ref="A4:C4"/>
    <mergeCell ref="A6:A9"/>
    <mergeCell ref="A10:B10"/>
    <mergeCell ref="A12:C12"/>
    <mergeCell ref="A14:A17"/>
    <mergeCell ref="A18:B18"/>
    <mergeCell ref="A20:C20"/>
    <mergeCell ref="A22:A25"/>
    <mergeCell ref="A26:B26"/>
    <mergeCell ref="A60:C60"/>
    <mergeCell ref="A30:A33"/>
    <mergeCell ref="A34:B34"/>
    <mergeCell ref="A36:C36"/>
    <mergeCell ref="A38:A41"/>
    <mergeCell ref="A42:B42"/>
    <mergeCell ref="A44:C44"/>
    <mergeCell ref="A46:A49"/>
    <mergeCell ref="A50:B50"/>
    <mergeCell ref="A52:C52"/>
    <mergeCell ref="A54:A57"/>
    <mergeCell ref="A58:B58"/>
    <mergeCell ref="A91:B91"/>
    <mergeCell ref="A62:A65"/>
    <mergeCell ref="A66:B66"/>
    <mergeCell ref="A68:O68"/>
    <mergeCell ref="A69:C69"/>
    <mergeCell ref="A71:A74"/>
    <mergeCell ref="A75:B75"/>
    <mergeCell ref="A77:C77"/>
    <mergeCell ref="A79:A82"/>
    <mergeCell ref="A83:B83"/>
    <mergeCell ref="A85:C85"/>
    <mergeCell ref="A87:A90"/>
    <mergeCell ref="A120:A123"/>
    <mergeCell ref="A93:C93"/>
    <mergeCell ref="A95:A98"/>
    <mergeCell ref="A99:B99"/>
    <mergeCell ref="A101:C101"/>
    <mergeCell ref="A103:A106"/>
    <mergeCell ref="A107:B107"/>
    <mergeCell ref="A109:O109"/>
    <mergeCell ref="A110:C110"/>
    <mergeCell ref="A112:A115"/>
    <mergeCell ref="A116:B116"/>
    <mergeCell ref="A118:C118"/>
    <mergeCell ref="A140:B140"/>
    <mergeCell ref="A142:C142"/>
    <mergeCell ref="A144:A147"/>
    <mergeCell ref="A148:B148"/>
    <mergeCell ref="A124:B124"/>
    <mergeCell ref="A126:C126"/>
    <mergeCell ref="A128:A131"/>
    <mergeCell ref="A132:B132"/>
    <mergeCell ref="A134:C134"/>
    <mergeCell ref="A136:A139"/>
  </mergeCells>
  <pageMargins left="0" right="0" top="0.5" bottom="0" header="0" footer="0"/>
  <pageSetup paperSize="9" scale="25" orientation="landscape" r:id="rId1"/>
  <rowBreaks count="2" manualBreakCount="2">
    <brk id="8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8"/>
  <sheetViews>
    <sheetView topLeftCell="A79" workbookViewId="0">
      <selection activeCell="M9" sqref="M9"/>
    </sheetView>
  </sheetViews>
  <sheetFormatPr defaultRowHeight="15" x14ac:dyDescent="0.25"/>
  <cols>
    <col min="6" max="9" width="14.5703125" customWidth="1"/>
  </cols>
  <sheetData>
    <row r="1" spans="1:9" x14ac:dyDescent="0.25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</row>
    <row r="2" spans="1:9" x14ac:dyDescent="0.25">
      <c r="A2" t="s">
        <v>55</v>
      </c>
      <c r="B2">
        <v>35814</v>
      </c>
      <c r="C2">
        <v>33983</v>
      </c>
      <c r="D2">
        <v>33536</v>
      </c>
      <c r="E2">
        <v>1148442</v>
      </c>
      <c r="F2">
        <v>10622640.039999999</v>
      </c>
      <c r="G2">
        <v>11942412.129999999</v>
      </c>
      <c r="H2">
        <v>1537063</v>
      </c>
      <c r="I2">
        <v>7169195.3999999994</v>
      </c>
    </row>
    <row r="3" spans="1:9" x14ac:dyDescent="0.25">
      <c r="A3">
        <v>1144101</v>
      </c>
      <c r="B3">
        <v>8</v>
      </c>
      <c r="C3">
        <v>0</v>
      </c>
      <c r="D3">
        <v>0</v>
      </c>
      <c r="E3">
        <v>0</v>
      </c>
      <c r="F3">
        <v>19207</v>
      </c>
      <c r="G3">
        <v>0</v>
      </c>
      <c r="H3">
        <v>0</v>
      </c>
      <c r="I3">
        <v>0</v>
      </c>
    </row>
    <row r="4" spans="1:9" x14ac:dyDescent="0.25">
      <c r="A4" t="s">
        <v>17</v>
      </c>
      <c r="B4">
        <v>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>
        <v>2</v>
      </c>
      <c r="C5">
        <v>0</v>
      </c>
      <c r="D5">
        <v>0</v>
      </c>
      <c r="E5">
        <v>0</v>
      </c>
      <c r="F5">
        <v>18512</v>
      </c>
      <c r="G5">
        <v>0</v>
      </c>
      <c r="H5">
        <v>0</v>
      </c>
      <c r="I5">
        <v>0</v>
      </c>
    </row>
    <row r="6" spans="1:9" x14ac:dyDescent="0.25">
      <c r="A6" t="s">
        <v>20</v>
      </c>
      <c r="B6">
        <v>3</v>
      </c>
      <c r="C6">
        <v>0</v>
      </c>
      <c r="D6">
        <v>0</v>
      </c>
      <c r="E6">
        <v>0</v>
      </c>
      <c r="F6">
        <v>695</v>
      </c>
      <c r="G6">
        <v>0</v>
      </c>
      <c r="H6">
        <v>0</v>
      </c>
      <c r="I6">
        <v>0</v>
      </c>
    </row>
    <row r="7" spans="1:9" x14ac:dyDescent="0.25">
      <c r="A7">
        <v>1144102</v>
      </c>
      <c r="B7">
        <v>49</v>
      </c>
      <c r="C7">
        <v>3</v>
      </c>
      <c r="D7">
        <v>3</v>
      </c>
      <c r="E7">
        <v>2792</v>
      </c>
      <c r="F7">
        <v>-9246</v>
      </c>
      <c r="G7">
        <v>32007</v>
      </c>
      <c r="H7">
        <v>0</v>
      </c>
      <c r="I7">
        <v>-200</v>
      </c>
    </row>
    <row r="8" spans="1:9" x14ac:dyDescent="0.25">
      <c r="A8" t="s">
        <v>18</v>
      </c>
      <c r="B8">
        <v>41</v>
      </c>
      <c r="C8">
        <v>0</v>
      </c>
      <c r="D8">
        <v>0</v>
      </c>
      <c r="E8">
        <v>0</v>
      </c>
      <c r="F8">
        <v>-7537</v>
      </c>
      <c r="G8">
        <v>0</v>
      </c>
      <c r="H8">
        <v>0</v>
      </c>
      <c r="I8">
        <v>-200</v>
      </c>
    </row>
    <row r="9" spans="1:9" x14ac:dyDescent="0.25">
      <c r="A9" t="s">
        <v>19</v>
      </c>
      <c r="B9">
        <v>8</v>
      </c>
      <c r="C9">
        <v>3</v>
      </c>
      <c r="D9">
        <v>3</v>
      </c>
      <c r="E9">
        <v>2792</v>
      </c>
      <c r="F9">
        <v>-1709</v>
      </c>
      <c r="G9">
        <v>32007</v>
      </c>
      <c r="H9">
        <v>0</v>
      </c>
      <c r="I9">
        <v>0</v>
      </c>
    </row>
    <row r="10" spans="1:9" x14ac:dyDescent="0.25">
      <c r="A10">
        <v>1144103</v>
      </c>
      <c r="B10">
        <v>1</v>
      </c>
      <c r="C10">
        <v>1</v>
      </c>
      <c r="D10">
        <v>1</v>
      </c>
      <c r="E10">
        <v>0</v>
      </c>
      <c r="F10">
        <v>-27</v>
      </c>
      <c r="G10">
        <v>10265</v>
      </c>
      <c r="H10">
        <v>0</v>
      </c>
      <c r="I10">
        <v>0</v>
      </c>
    </row>
    <row r="11" spans="1:9" x14ac:dyDescent="0.25">
      <c r="A11" t="s">
        <v>20</v>
      </c>
      <c r="B11">
        <v>1</v>
      </c>
      <c r="C11">
        <v>1</v>
      </c>
      <c r="D11">
        <v>1</v>
      </c>
      <c r="E11">
        <v>0</v>
      </c>
      <c r="F11">
        <v>-27</v>
      </c>
      <c r="G11">
        <v>10265</v>
      </c>
      <c r="H11">
        <v>0</v>
      </c>
      <c r="I11">
        <v>0</v>
      </c>
    </row>
    <row r="12" spans="1:9" x14ac:dyDescent="0.25">
      <c r="A12">
        <v>1144106</v>
      </c>
      <c r="B12">
        <v>2227</v>
      </c>
      <c r="C12">
        <v>2124</v>
      </c>
      <c r="D12">
        <v>2124</v>
      </c>
      <c r="E12">
        <v>113946</v>
      </c>
      <c r="F12">
        <v>33668.21</v>
      </c>
      <c r="G12">
        <v>1196729.3</v>
      </c>
      <c r="H12">
        <v>255794</v>
      </c>
      <c r="I12">
        <v>555555.26</v>
      </c>
    </row>
    <row r="13" spans="1:9" x14ac:dyDescent="0.25">
      <c r="A13" t="s">
        <v>17</v>
      </c>
      <c r="B13">
        <v>167</v>
      </c>
      <c r="C13">
        <v>167</v>
      </c>
      <c r="D13">
        <v>167</v>
      </c>
      <c r="E13">
        <v>6511</v>
      </c>
      <c r="F13">
        <v>-16.039999999999992</v>
      </c>
      <c r="G13">
        <v>53228.07</v>
      </c>
      <c r="H13">
        <v>0</v>
      </c>
      <c r="I13">
        <v>53065.03</v>
      </c>
    </row>
    <row r="14" spans="1:9" x14ac:dyDescent="0.25">
      <c r="A14" t="s">
        <v>18</v>
      </c>
      <c r="B14">
        <v>1534</v>
      </c>
      <c r="C14">
        <v>1475</v>
      </c>
      <c r="D14">
        <v>1475</v>
      </c>
      <c r="E14">
        <v>72563</v>
      </c>
      <c r="F14">
        <v>50710.97</v>
      </c>
      <c r="G14">
        <v>649816.9</v>
      </c>
      <c r="H14">
        <v>60787</v>
      </c>
      <c r="I14">
        <v>497876.9</v>
      </c>
    </row>
    <row r="15" spans="1:9" x14ac:dyDescent="0.25">
      <c r="A15" t="s">
        <v>19</v>
      </c>
      <c r="B15">
        <v>477</v>
      </c>
      <c r="C15">
        <v>445</v>
      </c>
      <c r="D15">
        <v>445</v>
      </c>
      <c r="E15">
        <v>22690</v>
      </c>
      <c r="F15">
        <v>-9567.6</v>
      </c>
      <c r="G15">
        <v>347545.33</v>
      </c>
      <c r="H15">
        <v>124300</v>
      </c>
      <c r="I15">
        <v>4613.33</v>
      </c>
    </row>
    <row r="16" spans="1:9" x14ac:dyDescent="0.25">
      <c r="A16" t="s">
        <v>20</v>
      </c>
      <c r="B16">
        <v>49</v>
      </c>
      <c r="C16">
        <v>37</v>
      </c>
      <c r="D16">
        <v>37</v>
      </c>
      <c r="E16">
        <v>12182</v>
      </c>
      <c r="F16">
        <v>-7459.1200000000008</v>
      </c>
      <c r="G16">
        <v>146139</v>
      </c>
      <c r="H16">
        <v>70707</v>
      </c>
      <c r="I16">
        <v>0</v>
      </c>
    </row>
    <row r="17" spans="1:9" x14ac:dyDescent="0.25">
      <c r="A17">
        <v>1144107</v>
      </c>
      <c r="B17">
        <v>2758</v>
      </c>
      <c r="C17">
        <v>2531</v>
      </c>
      <c r="D17">
        <v>2530</v>
      </c>
      <c r="E17">
        <v>70011</v>
      </c>
      <c r="F17">
        <v>1936718.1199999996</v>
      </c>
      <c r="G17">
        <v>755550.86</v>
      </c>
      <c r="H17">
        <v>31197</v>
      </c>
      <c r="I17">
        <v>531872.57999999996</v>
      </c>
    </row>
    <row r="18" spans="1:9" x14ac:dyDescent="0.25">
      <c r="A18" t="s">
        <v>17</v>
      </c>
      <c r="B18">
        <v>696</v>
      </c>
      <c r="C18">
        <v>675</v>
      </c>
      <c r="D18">
        <v>675</v>
      </c>
      <c r="E18">
        <v>20240</v>
      </c>
      <c r="F18">
        <v>-2636.28</v>
      </c>
      <c r="G18">
        <v>181517.99</v>
      </c>
      <c r="H18">
        <v>300</v>
      </c>
      <c r="I18">
        <v>181517.71</v>
      </c>
    </row>
    <row r="19" spans="1:9" x14ac:dyDescent="0.25">
      <c r="A19" t="s">
        <v>18</v>
      </c>
      <c r="B19">
        <v>1964</v>
      </c>
      <c r="C19">
        <v>1774</v>
      </c>
      <c r="D19">
        <v>1773</v>
      </c>
      <c r="E19">
        <v>38275</v>
      </c>
      <c r="F19">
        <v>2042173.65</v>
      </c>
      <c r="G19">
        <v>422579.27999999997</v>
      </c>
      <c r="H19">
        <v>1882</v>
      </c>
      <c r="I19">
        <v>348720.27999999997</v>
      </c>
    </row>
    <row r="20" spans="1:9" x14ac:dyDescent="0.25">
      <c r="A20" t="s">
        <v>19</v>
      </c>
      <c r="B20">
        <v>70</v>
      </c>
      <c r="C20">
        <v>58</v>
      </c>
      <c r="D20">
        <v>58</v>
      </c>
      <c r="E20">
        <v>8035</v>
      </c>
      <c r="F20">
        <v>-72592.63</v>
      </c>
      <c r="G20">
        <v>95182.59</v>
      </c>
      <c r="H20">
        <v>22869</v>
      </c>
      <c r="I20">
        <v>1634.59</v>
      </c>
    </row>
    <row r="21" spans="1:9" x14ac:dyDescent="0.25">
      <c r="A21" t="s">
        <v>20</v>
      </c>
      <c r="B21">
        <v>28</v>
      </c>
      <c r="C21">
        <v>24</v>
      </c>
      <c r="D21">
        <v>24</v>
      </c>
      <c r="E21">
        <v>3461</v>
      </c>
      <c r="F21">
        <v>-30226.62</v>
      </c>
      <c r="G21">
        <v>56271</v>
      </c>
      <c r="H21">
        <v>6146</v>
      </c>
      <c r="I21">
        <v>0</v>
      </c>
    </row>
    <row r="22" spans="1:9" x14ac:dyDescent="0.25">
      <c r="A22">
        <v>1144108</v>
      </c>
      <c r="B22">
        <v>1871</v>
      </c>
      <c r="C22">
        <v>1698</v>
      </c>
      <c r="D22">
        <v>1697</v>
      </c>
      <c r="E22">
        <v>46128</v>
      </c>
      <c r="F22">
        <v>1090212.77</v>
      </c>
      <c r="G22">
        <v>501115.91000000003</v>
      </c>
      <c r="H22">
        <v>31120</v>
      </c>
      <c r="I22">
        <v>355657.76</v>
      </c>
    </row>
    <row r="23" spans="1:9" x14ac:dyDescent="0.25">
      <c r="A23" t="s">
        <v>17</v>
      </c>
      <c r="B23">
        <v>530</v>
      </c>
      <c r="C23">
        <v>530</v>
      </c>
      <c r="D23">
        <v>530</v>
      </c>
      <c r="E23">
        <v>12133</v>
      </c>
      <c r="F23">
        <v>-0.15000000000003411</v>
      </c>
      <c r="G23">
        <v>114895.73</v>
      </c>
      <c r="H23">
        <v>0</v>
      </c>
      <c r="I23">
        <v>114894.58</v>
      </c>
    </row>
    <row r="24" spans="1:9" x14ac:dyDescent="0.25">
      <c r="A24" t="s">
        <v>18</v>
      </c>
      <c r="B24">
        <v>1248</v>
      </c>
      <c r="C24">
        <v>1102</v>
      </c>
      <c r="D24">
        <v>1102</v>
      </c>
      <c r="E24">
        <v>25849</v>
      </c>
      <c r="F24">
        <v>1061744.44</v>
      </c>
      <c r="G24">
        <v>277263.18000000005</v>
      </c>
      <c r="H24">
        <v>4337</v>
      </c>
      <c r="I24">
        <v>240763.18</v>
      </c>
    </row>
    <row r="25" spans="1:9" x14ac:dyDescent="0.25">
      <c r="A25" t="s">
        <v>19</v>
      </c>
      <c r="B25">
        <v>73</v>
      </c>
      <c r="C25">
        <v>54</v>
      </c>
      <c r="D25">
        <v>53</v>
      </c>
      <c r="E25">
        <v>7299</v>
      </c>
      <c r="F25">
        <v>58773.32</v>
      </c>
      <c r="G25">
        <v>86404</v>
      </c>
      <c r="H25">
        <v>24306</v>
      </c>
      <c r="I25">
        <v>0</v>
      </c>
    </row>
    <row r="26" spans="1:9" x14ac:dyDescent="0.25">
      <c r="A26" t="s">
        <v>20</v>
      </c>
      <c r="B26">
        <v>20</v>
      </c>
      <c r="C26">
        <v>12</v>
      </c>
      <c r="D26">
        <v>12</v>
      </c>
      <c r="E26">
        <v>847</v>
      </c>
      <c r="F26">
        <v>-30304.839999999997</v>
      </c>
      <c r="G26">
        <v>22553</v>
      </c>
      <c r="H26">
        <v>2477</v>
      </c>
      <c r="I26">
        <v>0</v>
      </c>
    </row>
    <row r="27" spans="1:9" x14ac:dyDescent="0.25">
      <c r="A27">
        <v>1144109</v>
      </c>
      <c r="B27">
        <v>1763</v>
      </c>
      <c r="C27">
        <v>1716</v>
      </c>
      <c r="D27">
        <v>1715</v>
      </c>
      <c r="E27">
        <v>39230</v>
      </c>
      <c r="F27">
        <v>385064.47000000003</v>
      </c>
      <c r="G27">
        <v>430063.25</v>
      </c>
      <c r="H27">
        <v>26513</v>
      </c>
      <c r="I27">
        <v>315318.75</v>
      </c>
    </row>
    <row r="28" spans="1:9" x14ac:dyDescent="0.25">
      <c r="A28" t="s">
        <v>17</v>
      </c>
      <c r="B28">
        <v>599</v>
      </c>
      <c r="C28">
        <v>599</v>
      </c>
      <c r="D28">
        <v>599</v>
      </c>
      <c r="E28">
        <v>9952</v>
      </c>
      <c r="F28">
        <v>-83.499999999999986</v>
      </c>
      <c r="G28">
        <v>101333.09</v>
      </c>
      <c r="H28">
        <v>264</v>
      </c>
      <c r="I28">
        <v>101182.59</v>
      </c>
    </row>
    <row r="29" spans="1:9" x14ac:dyDescent="0.25">
      <c r="A29" t="s">
        <v>18</v>
      </c>
      <c r="B29">
        <v>1134</v>
      </c>
      <c r="C29">
        <v>1092</v>
      </c>
      <c r="D29">
        <v>1091</v>
      </c>
      <c r="E29">
        <v>21923</v>
      </c>
      <c r="F29">
        <v>392771.28</v>
      </c>
      <c r="G29">
        <v>241984.16</v>
      </c>
      <c r="H29">
        <v>2408</v>
      </c>
      <c r="I29">
        <v>214136.16</v>
      </c>
    </row>
    <row r="30" spans="1:9" x14ac:dyDescent="0.25">
      <c r="A30" t="s">
        <v>19</v>
      </c>
      <c r="B30">
        <v>19</v>
      </c>
      <c r="C30">
        <v>16</v>
      </c>
      <c r="D30">
        <v>16</v>
      </c>
      <c r="E30">
        <v>3510</v>
      </c>
      <c r="F30">
        <v>-1714.01</v>
      </c>
      <c r="G30">
        <v>42117</v>
      </c>
      <c r="H30">
        <v>20801</v>
      </c>
      <c r="I30">
        <v>0</v>
      </c>
    </row>
    <row r="31" spans="1:9" x14ac:dyDescent="0.25">
      <c r="A31" t="s">
        <v>20</v>
      </c>
      <c r="B31">
        <v>11</v>
      </c>
      <c r="C31">
        <v>9</v>
      </c>
      <c r="D31">
        <v>9</v>
      </c>
      <c r="E31">
        <v>3845</v>
      </c>
      <c r="F31">
        <v>-5909.3</v>
      </c>
      <c r="G31">
        <v>44629</v>
      </c>
      <c r="H31">
        <v>3040</v>
      </c>
      <c r="I31">
        <v>0</v>
      </c>
    </row>
    <row r="32" spans="1:9" x14ac:dyDescent="0.25">
      <c r="A32">
        <v>1144110</v>
      </c>
      <c r="B32">
        <v>2096</v>
      </c>
      <c r="C32">
        <v>2003</v>
      </c>
      <c r="D32">
        <v>2002</v>
      </c>
      <c r="E32">
        <v>76532</v>
      </c>
      <c r="F32">
        <v>1294042.0399999998</v>
      </c>
      <c r="G32">
        <v>819839.91</v>
      </c>
      <c r="H32">
        <v>68224</v>
      </c>
      <c r="I32">
        <v>399369.80000000005</v>
      </c>
    </row>
    <row r="33" spans="1:9" x14ac:dyDescent="0.25">
      <c r="A33" t="s">
        <v>17</v>
      </c>
      <c r="B33">
        <v>559</v>
      </c>
      <c r="C33">
        <v>559</v>
      </c>
      <c r="D33">
        <v>559</v>
      </c>
      <c r="E33">
        <v>13278</v>
      </c>
      <c r="F33">
        <v>-71.049999999999955</v>
      </c>
      <c r="G33">
        <v>124708.95</v>
      </c>
      <c r="H33">
        <v>564</v>
      </c>
      <c r="I33">
        <v>119279.9</v>
      </c>
    </row>
    <row r="34" spans="1:9" x14ac:dyDescent="0.25">
      <c r="A34" t="s">
        <v>18</v>
      </c>
      <c r="B34">
        <v>1322</v>
      </c>
      <c r="C34">
        <v>1250</v>
      </c>
      <c r="D34">
        <v>1250</v>
      </c>
      <c r="E34">
        <v>41299</v>
      </c>
      <c r="F34">
        <v>1279601.23</v>
      </c>
      <c r="G34">
        <v>412758.9</v>
      </c>
      <c r="H34">
        <v>21096</v>
      </c>
      <c r="I34">
        <v>280089.90000000002</v>
      </c>
    </row>
    <row r="35" spans="1:9" x14ac:dyDescent="0.25">
      <c r="A35" t="s">
        <v>19</v>
      </c>
      <c r="B35">
        <v>199</v>
      </c>
      <c r="C35">
        <v>183</v>
      </c>
      <c r="D35">
        <v>182</v>
      </c>
      <c r="E35">
        <v>19947</v>
      </c>
      <c r="F35">
        <v>18048.650000000001</v>
      </c>
      <c r="G35">
        <v>255387</v>
      </c>
      <c r="H35">
        <v>42555</v>
      </c>
      <c r="I35">
        <v>0</v>
      </c>
    </row>
    <row r="36" spans="1:9" x14ac:dyDescent="0.25">
      <c r="A36" t="s">
        <v>20</v>
      </c>
      <c r="B36">
        <v>16</v>
      </c>
      <c r="C36">
        <v>11</v>
      </c>
      <c r="D36">
        <v>11</v>
      </c>
      <c r="E36">
        <v>2008</v>
      </c>
      <c r="F36">
        <v>-3536.79</v>
      </c>
      <c r="G36">
        <v>26985.06</v>
      </c>
      <c r="H36">
        <v>4009</v>
      </c>
      <c r="I36">
        <v>0</v>
      </c>
    </row>
    <row r="37" spans="1:9" x14ac:dyDescent="0.25">
      <c r="A37">
        <v>1144111</v>
      </c>
      <c r="B37">
        <v>1688</v>
      </c>
      <c r="C37">
        <v>1627</v>
      </c>
      <c r="D37">
        <v>1627</v>
      </c>
      <c r="E37">
        <v>63303</v>
      </c>
      <c r="F37">
        <v>250422.58</v>
      </c>
      <c r="G37">
        <v>634375.22</v>
      </c>
      <c r="H37">
        <v>110995</v>
      </c>
      <c r="I37">
        <v>353684.47</v>
      </c>
    </row>
    <row r="38" spans="1:9" x14ac:dyDescent="0.25">
      <c r="A38" t="s">
        <v>17</v>
      </c>
      <c r="B38">
        <v>627</v>
      </c>
      <c r="C38">
        <v>627</v>
      </c>
      <c r="D38">
        <v>627</v>
      </c>
      <c r="E38">
        <v>15288</v>
      </c>
      <c r="F38">
        <v>1081.25</v>
      </c>
      <c r="G38">
        <v>140323.87</v>
      </c>
      <c r="H38">
        <v>88</v>
      </c>
      <c r="I38">
        <v>138843.12</v>
      </c>
    </row>
    <row r="39" spans="1:9" x14ac:dyDescent="0.25">
      <c r="A39" t="s">
        <v>18</v>
      </c>
      <c r="B39">
        <v>977</v>
      </c>
      <c r="C39">
        <v>931</v>
      </c>
      <c r="D39">
        <v>931</v>
      </c>
      <c r="E39">
        <v>27436</v>
      </c>
      <c r="F39">
        <v>237161.97</v>
      </c>
      <c r="G39">
        <v>265862.34999999998</v>
      </c>
      <c r="H39">
        <v>5146</v>
      </c>
      <c r="I39">
        <v>214841.35</v>
      </c>
    </row>
    <row r="40" spans="1:9" x14ac:dyDescent="0.25">
      <c r="A40" t="s">
        <v>19</v>
      </c>
      <c r="B40">
        <v>71</v>
      </c>
      <c r="C40">
        <v>61</v>
      </c>
      <c r="D40">
        <v>61</v>
      </c>
      <c r="E40">
        <v>17311</v>
      </c>
      <c r="F40">
        <v>15908.21</v>
      </c>
      <c r="G40">
        <v>192636</v>
      </c>
      <c r="H40">
        <v>105761</v>
      </c>
      <c r="I40">
        <v>0</v>
      </c>
    </row>
    <row r="41" spans="1:9" x14ac:dyDescent="0.25">
      <c r="A41" t="s">
        <v>20</v>
      </c>
      <c r="B41">
        <v>13</v>
      </c>
      <c r="C41">
        <v>8</v>
      </c>
      <c r="D41">
        <v>8</v>
      </c>
      <c r="E41">
        <v>3268</v>
      </c>
      <c r="F41">
        <v>-3728.8500000000004</v>
      </c>
      <c r="G41">
        <v>35553</v>
      </c>
      <c r="H41">
        <v>0</v>
      </c>
      <c r="I41">
        <v>0</v>
      </c>
    </row>
    <row r="42" spans="1:9" x14ac:dyDescent="0.25">
      <c r="A42">
        <v>1144112</v>
      </c>
      <c r="B42">
        <v>2217</v>
      </c>
      <c r="C42">
        <v>2129</v>
      </c>
      <c r="D42">
        <v>2128</v>
      </c>
      <c r="E42">
        <v>67536</v>
      </c>
      <c r="F42">
        <v>690713.66000000015</v>
      </c>
      <c r="G42">
        <v>654413.19999999995</v>
      </c>
      <c r="H42">
        <v>29923</v>
      </c>
      <c r="I42">
        <v>491831.51</v>
      </c>
    </row>
    <row r="43" spans="1:9" x14ac:dyDescent="0.25">
      <c r="A43" t="s">
        <v>17</v>
      </c>
      <c r="B43">
        <v>970</v>
      </c>
      <c r="C43">
        <v>947</v>
      </c>
      <c r="D43">
        <v>947</v>
      </c>
      <c r="E43">
        <v>27341</v>
      </c>
      <c r="F43">
        <v>-10665.69</v>
      </c>
      <c r="G43">
        <v>242928.44999999998</v>
      </c>
      <c r="H43">
        <v>0</v>
      </c>
      <c r="I43">
        <v>242872.76</v>
      </c>
    </row>
    <row r="44" spans="1:9" x14ac:dyDescent="0.25">
      <c r="A44" t="s">
        <v>18</v>
      </c>
      <c r="B44">
        <v>1214</v>
      </c>
      <c r="C44">
        <v>1158</v>
      </c>
      <c r="D44">
        <v>1157</v>
      </c>
      <c r="E44">
        <v>30531</v>
      </c>
      <c r="F44">
        <v>688673.52</v>
      </c>
      <c r="G44">
        <v>299944.75</v>
      </c>
      <c r="H44">
        <v>10286</v>
      </c>
      <c r="I44">
        <v>248958.75</v>
      </c>
    </row>
    <row r="45" spans="1:9" x14ac:dyDescent="0.25">
      <c r="A45" t="s">
        <v>19</v>
      </c>
      <c r="B45">
        <v>24</v>
      </c>
      <c r="C45">
        <v>19</v>
      </c>
      <c r="D45">
        <v>19</v>
      </c>
      <c r="E45">
        <v>9190</v>
      </c>
      <c r="F45">
        <v>11990.31</v>
      </c>
      <c r="G45">
        <v>99051</v>
      </c>
      <c r="H45">
        <v>17817</v>
      </c>
      <c r="I45">
        <v>0</v>
      </c>
    </row>
    <row r="46" spans="1:9" x14ac:dyDescent="0.25">
      <c r="A46" t="s">
        <v>20</v>
      </c>
      <c r="B46">
        <v>9</v>
      </c>
      <c r="C46">
        <v>5</v>
      </c>
      <c r="D46">
        <v>5</v>
      </c>
      <c r="E46">
        <v>474</v>
      </c>
      <c r="F46">
        <v>715.52</v>
      </c>
      <c r="G46">
        <v>12489</v>
      </c>
      <c r="H46">
        <v>1820</v>
      </c>
      <c r="I46">
        <v>0</v>
      </c>
    </row>
    <row r="47" spans="1:9" x14ac:dyDescent="0.25">
      <c r="A47">
        <v>1144113</v>
      </c>
      <c r="B47">
        <v>1759</v>
      </c>
      <c r="C47">
        <v>1659</v>
      </c>
      <c r="D47">
        <v>1566</v>
      </c>
      <c r="E47">
        <v>48431</v>
      </c>
      <c r="F47">
        <v>190125.78</v>
      </c>
      <c r="G47">
        <v>466529.85000000003</v>
      </c>
      <c r="H47">
        <v>65420</v>
      </c>
      <c r="I47">
        <v>351448.57</v>
      </c>
    </row>
    <row r="48" spans="1:9" x14ac:dyDescent="0.25">
      <c r="A48" t="s">
        <v>17</v>
      </c>
      <c r="B48">
        <v>550</v>
      </c>
      <c r="C48">
        <v>545</v>
      </c>
      <c r="D48">
        <v>540</v>
      </c>
      <c r="E48">
        <v>13378</v>
      </c>
      <c r="F48">
        <v>3700.7200000000003</v>
      </c>
      <c r="G48">
        <v>124863.57</v>
      </c>
      <c r="H48">
        <v>1256</v>
      </c>
      <c r="I48">
        <v>121245.29</v>
      </c>
    </row>
    <row r="49" spans="1:9" x14ac:dyDescent="0.25">
      <c r="A49" t="s">
        <v>18</v>
      </c>
      <c r="B49">
        <v>1155</v>
      </c>
      <c r="C49">
        <v>1083</v>
      </c>
      <c r="D49">
        <v>998</v>
      </c>
      <c r="E49">
        <v>28889</v>
      </c>
      <c r="F49">
        <v>183603.59</v>
      </c>
      <c r="G49">
        <v>272661.28000000003</v>
      </c>
      <c r="H49">
        <v>13333</v>
      </c>
      <c r="I49">
        <v>230203.28</v>
      </c>
    </row>
    <row r="50" spans="1:9" x14ac:dyDescent="0.25">
      <c r="A50" t="s">
        <v>19</v>
      </c>
      <c r="B50">
        <v>47</v>
      </c>
      <c r="C50">
        <v>29</v>
      </c>
      <c r="D50">
        <v>26</v>
      </c>
      <c r="E50">
        <v>5269</v>
      </c>
      <c r="F50">
        <v>3590.97</v>
      </c>
      <c r="G50">
        <v>58342</v>
      </c>
      <c r="H50">
        <v>50831</v>
      </c>
      <c r="I50">
        <v>0</v>
      </c>
    </row>
    <row r="51" spans="1:9" x14ac:dyDescent="0.25">
      <c r="A51" t="s">
        <v>20</v>
      </c>
      <c r="B51">
        <v>7</v>
      </c>
      <c r="C51">
        <v>2</v>
      </c>
      <c r="D51">
        <v>2</v>
      </c>
      <c r="E51">
        <v>895</v>
      </c>
      <c r="F51">
        <v>-769.5</v>
      </c>
      <c r="G51">
        <v>10663</v>
      </c>
      <c r="H51">
        <v>0</v>
      </c>
      <c r="I51">
        <v>0</v>
      </c>
    </row>
    <row r="52" spans="1:9" x14ac:dyDescent="0.25">
      <c r="A52">
        <v>1144114</v>
      </c>
      <c r="B52">
        <v>1470</v>
      </c>
      <c r="C52">
        <v>1401</v>
      </c>
      <c r="D52">
        <v>1400</v>
      </c>
      <c r="E52">
        <v>39002</v>
      </c>
      <c r="F52">
        <v>333244.02999999997</v>
      </c>
      <c r="G52">
        <v>391644.99</v>
      </c>
      <c r="H52">
        <v>16407</v>
      </c>
      <c r="I52">
        <v>319005.52</v>
      </c>
    </row>
    <row r="53" spans="1:9" x14ac:dyDescent="0.25">
      <c r="A53" t="s">
        <v>17</v>
      </c>
      <c r="B53">
        <v>473</v>
      </c>
      <c r="C53">
        <v>473</v>
      </c>
      <c r="D53">
        <v>472</v>
      </c>
      <c r="E53">
        <v>14958</v>
      </c>
      <c r="F53">
        <v>-0.46999999999999886</v>
      </c>
      <c r="G53">
        <v>130737.44</v>
      </c>
      <c r="H53">
        <v>0</v>
      </c>
      <c r="I53">
        <v>130663.97</v>
      </c>
    </row>
    <row r="54" spans="1:9" x14ac:dyDescent="0.25">
      <c r="A54" t="s">
        <v>18</v>
      </c>
      <c r="B54">
        <v>977</v>
      </c>
      <c r="C54">
        <v>912</v>
      </c>
      <c r="D54">
        <v>912</v>
      </c>
      <c r="E54">
        <v>21171</v>
      </c>
      <c r="F54">
        <v>330413.18</v>
      </c>
      <c r="G54">
        <v>219206.55</v>
      </c>
      <c r="H54">
        <v>10477</v>
      </c>
      <c r="I54">
        <v>188341.55</v>
      </c>
    </row>
    <row r="55" spans="1:9" x14ac:dyDescent="0.25">
      <c r="A55" t="s">
        <v>19</v>
      </c>
      <c r="B55">
        <v>5</v>
      </c>
      <c r="C55">
        <v>3</v>
      </c>
      <c r="D55">
        <v>3</v>
      </c>
      <c r="E55">
        <v>186</v>
      </c>
      <c r="F55">
        <v>1665.66</v>
      </c>
      <c r="G55">
        <v>2334</v>
      </c>
      <c r="H55">
        <v>815</v>
      </c>
      <c r="I55">
        <v>0</v>
      </c>
    </row>
    <row r="56" spans="1:9" x14ac:dyDescent="0.25">
      <c r="A56" t="s">
        <v>20</v>
      </c>
      <c r="B56">
        <v>15</v>
      </c>
      <c r="C56">
        <v>13</v>
      </c>
      <c r="D56">
        <v>13</v>
      </c>
      <c r="E56">
        <v>2687</v>
      </c>
      <c r="F56">
        <v>1165.6600000000001</v>
      </c>
      <c r="G56">
        <v>39367</v>
      </c>
      <c r="H56">
        <v>5115</v>
      </c>
      <c r="I56">
        <v>0</v>
      </c>
    </row>
    <row r="57" spans="1:9" x14ac:dyDescent="0.25">
      <c r="A57">
        <v>1144115</v>
      </c>
      <c r="B57">
        <v>1791</v>
      </c>
      <c r="C57">
        <v>1712</v>
      </c>
      <c r="D57">
        <v>1712</v>
      </c>
      <c r="E57">
        <v>54620</v>
      </c>
      <c r="F57">
        <v>689689.57000000007</v>
      </c>
      <c r="G57">
        <v>596799.76</v>
      </c>
      <c r="H57">
        <v>153325</v>
      </c>
      <c r="I57">
        <v>325818.68</v>
      </c>
    </row>
    <row r="58" spans="1:9" x14ac:dyDescent="0.25">
      <c r="A58" t="s">
        <v>17</v>
      </c>
      <c r="B58">
        <v>479</v>
      </c>
      <c r="C58">
        <v>479</v>
      </c>
      <c r="D58">
        <v>479</v>
      </c>
      <c r="E58">
        <v>6895</v>
      </c>
      <c r="F58">
        <v>-54.080000000000013</v>
      </c>
      <c r="G58">
        <v>82765.22</v>
      </c>
      <c r="H58">
        <v>0</v>
      </c>
      <c r="I58">
        <v>79859.14</v>
      </c>
    </row>
    <row r="59" spans="1:9" x14ac:dyDescent="0.25">
      <c r="A59" t="s">
        <v>18</v>
      </c>
      <c r="B59">
        <v>1230</v>
      </c>
      <c r="C59">
        <v>1167</v>
      </c>
      <c r="D59">
        <v>1167</v>
      </c>
      <c r="E59">
        <v>31217</v>
      </c>
      <c r="F59">
        <v>648254.52</v>
      </c>
      <c r="G59">
        <v>321076.54000000004</v>
      </c>
      <c r="H59">
        <v>22798</v>
      </c>
      <c r="I59">
        <v>245959.53999999998</v>
      </c>
    </row>
    <row r="60" spans="1:9" x14ac:dyDescent="0.25">
      <c r="A60" t="s">
        <v>19</v>
      </c>
      <c r="B60">
        <v>70</v>
      </c>
      <c r="C60">
        <v>58</v>
      </c>
      <c r="D60">
        <v>58</v>
      </c>
      <c r="E60">
        <v>15753</v>
      </c>
      <c r="F60">
        <v>32501.47</v>
      </c>
      <c r="G60">
        <v>177444</v>
      </c>
      <c r="H60">
        <v>130527</v>
      </c>
      <c r="I60">
        <v>0</v>
      </c>
    </row>
    <row r="61" spans="1:9" x14ac:dyDescent="0.25">
      <c r="A61" t="s">
        <v>20</v>
      </c>
      <c r="B61">
        <v>12</v>
      </c>
      <c r="C61">
        <v>8</v>
      </c>
      <c r="D61">
        <v>8</v>
      </c>
      <c r="E61">
        <v>755</v>
      </c>
      <c r="F61">
        <v>8987.66</v>
      </c>
      <c r="G61">
        <v>15514</v>
      </c>
      <c r="H61">
        <v>0</v>
      </c>
      <c r="I61">
        <v>0</v>
      </c>
    </row>
    <row r="62" spans="1:9" x14ac:dyDescent="0.25">
      <c r="A62">
        <v>1144116</v>
      </c>
      <c r="B62">
        <v>2452</v>
      </c>
      <c r="C62">
        <v>2310</v>
      </c>
      <c r="D62">
        <v>2296</v>
      </c>
      <c r="E62">
        <v>136498</v>
      </c>
      <c r="F62">
        <v>-187595.59</v>
      </c>
      <c r="G62">
        <v>1438775.6099999999</v>
      </c>
      <c r="H62">
        <v>236425</v>
      </c>
      <c r="I62">
        <v>577845.25</v>
      </c>
    </row>
    <row r="63" spans="1:9" x14ac:dyDescent="0.25">
      <c r="A63" t="s">
        <v>17</v>
      </c>
      <c r="B63">
        <v>116</v>
      </c>
      <c r="C63">
        <v>115</v>
      </c>
      <c r="D63">
        <v>114</v>
      </c>
      <c r="E63">
        <v>2499</v>
      </c>
      <c r="F63">
        <v>490.43</v>
      </c>
      <c r="G63">
        <v>21784.39</v>
      </c>
      <c r="H63">
        <v>0</v>
      </c>
      <c r="I63">
        <v>21555.03</v>
      </c>
    </row>
    <row r="64" spans="1:9" x14ac:dyDescent="0.25">
      <c r="A64" t="s">
        <v>18</v>
      </c>
      <c r="B64">
        <v>1771</v>
      </c>
      <c r="C64">
        <v>1690</v>
      </c>
      <c r="D64">
        <v>1684</v>
      </c>
      <c r="E64">
        <v>77936</v>
      </c>
      <c r="F64">
        <v>-13567.5</v>
      </c>
      <c r="G64">
        <v>707405.22</v>
      </c>
      <c r="H64">
        <v>52857</v>
      </c>
      <c r="I64">
        <v>556290.22</v>
      </c>
    </row>
    <row r="65" spans="1:9" x14ac:dyDescent="0.25">
      <c r="A65" t="s">
        <v>19</v>
      </c>
      <c r="B65">
        <v>535</v>
      </c>
      <c r="C65">
        <v>490</v>
      </c>
      <c r="D65">
        <v>483</v>
      </c>
      <c r="E65">
        <v>52918</v>
      </c>
      <c r="F65">
        <v>-173760.72</v>
      </c>
      <c r="G65">
        <v>661065</v>
      </c>
      <c r="H65">
        <v>180678</v>
      </c>
      <c r="I65">
        <v>0</v>
      </c>
    </row>
    <row r="66" spans="1:9" x14ac:dyDescent="0.25">
      <c r="A66" t="s">
        <v>20</v>
      </c>
      <c r="B66">
        <v>30</v>
      </c>
      <c r="C66">
        <v>15</v>
      </c>
      <c r="D66">
        <v>15</v>
      </c>
      <c r="E66">
        <v>3145</v>
      </c>
      <c r="F66">
        <v>-757.80000000000109</v>
      </c>
      <c r="G66">
        <v>48521</v>
      </c>
      <c r="H66">
        <v>2890</v>
      </c>
      <c r="I66">
        <v>0</v>
      </c>
    </row>
    <row r="67" spans="1:9" x14ac:dyDescent="0.25">
      <c r="A67">
        <v>1144117</v>
      </c>
      <c r="B67">
        <v>1668</v>
      </c>
      <c r="C67">
        <v>1606</v>
      </c>
      <c r="D67">
        <v>1606</v>
      </c>
      <c r="E67">
        <v>48706</v>
      </c>
      <c r="F67">
        <v>124819.92</v>
      </c>
      <c r="G67">
        <v>502531.98</v>
      </c>
      <c r="H67">
        <v>55286</v>
      </c>
      <c r="I67">
        <v>307238.82</v>
      </c>
    </row>
    <row r="68" spans="1:9" x14ac:dyDescent="0.25">
      <c r="A68" t="s">
        <v>17</v>
      </c>
      <c r="B68">
        <v>619</v>
      </c>
      <c r="C68">
        <v>612</v>
      </c>
      <c r="D68">
        <v>612</v>
      </c>
      <c r="E68">
        <v>12335</v>
      </c>
      <c r="F68">
        <v>-27.160000000000025</v>
      </c>
      <c r="G68">
        <v>120464.81</v>
      </c>
      <c r="H68">
        <v>121</v>
      </c>
      <c r="I68">
        <v>119119.65</v>
      </c>
    </row>
    <row r="69" spans="1:9" x14ac:dyDescent="0.25">
      <c r="A69" t="s">
        <v>18</v>
      </c>
      <c r="B69">
        <v>974</v>
      </c>
      <c r="C69">
        <v>927</v>
      </c>
      <c r="D69">
        <v>927</v>
      </c>
      <c r="E69">
        <v>22524</v>
      </c>
      <c r="F69">
        <v>126792.03</v>
      </c>
      <c r="G69">
        <v>229031.17</v>
      </c>
      <c r="H69">
        <v>6136</v>
      </c>
      <c r="I69">
        <v>188119.17</v>
      </c>
    </row>
    <row r="70" spans="1:9" x14ac:dyDescent="0.25">
      <c r="A70" t="s">
        <v>19</v>
      </c>
      <c r="B70">
        <v>63</v>
      </c>
      <c r="C70">
        <v>58</v>
      </c>
      <c r="D70">
        <v>58</v>
      </c>
      <c r="E70">
        <v>7524</v>
      </c>
      <c r="F70">
        <v>-10261</v>
      </c>
      <c r="G70">
        <v>89431</v>
      </c>
      <c r="H70">
        <v>49029</v>
      </c>
      <c r="I70">
        <v>0</v>
      </c>
    </row>
    <row r="71" spans="1:9" x14ac:dyDescent="0.25">
      <c r="A71" t="s">
        <v>20</v>
      </c>
      <c r="B71">
        <v>12</v>
      </c>
      <c r="C71">
        <v>9</v>
      </c>
      <c r="D71">
        <v>9</v>
      </c>
      <c r="E71">
        <v>6323</v>
      </c>
      <c r="F71">
        <v>8316.0499999999993</v>
      </c>
      <c r="G71">
        <v>63605</v>
      </c>
      <c r="H71">
        <v>0</v>
      </c>
      <c r="I71">
        <v>0</v>
      </c>
    </row>
    <row r="72" spans="1:9" x14ac:dyDescent="0.25">
      <c r="A72">
        <v>1144118</v>
      </c>
      <c r="B72">
        <v>2364</v>
      </c>
      <c r="C72">
        <v>2306</v>
      </c>
      <c r="D72">
        <v>2303</v>
      </c>
      <c r="E72">
        <v>77092</v>
      </c>
      <c r="F72">
        <v>236632.24</v>
      </c>
      <c r="G72">
        <v>768511.71</v>
      </c>
      <c r="H72">
        <v>77761</v>
      </c>
      <c r="I72">
        <v>495007.08</v>
      </c>
    </row>
    <row r="73" spans="1:9" x14ac:dyDescent="0.25">
      <c r="A73" t="s">
        <v>17</v>
      </c>
      <c r="B73">
        <v>851</v>
      </c>
      <c r="C73">
        <v>850</v>
      </c>
      <c r="D73">
        <v>850</v>
      </c>
      <c r="E73">
        <v>21375</v>
      </c>
      <c r="F73">
        <v>-361.63</v>
      </c>
      <c r="G73">
        <v>191318.25</v>
      </c>
      <c r="H73">
        <v>736</v>
      </c>
      <c r="I73">
        <v>188908.62</v>
      </c>
    </row>
    <row r="74" spans="1:9" x14ac:dyDescent="0.25">
      <c r="A74" t="s">
        <v>18</v>
      </c>
      <c r="B74">
        <v>1391</v>
      </c>
      <c r="C74">
        <v>1351</v>
      </c>
      <c r="D74">
        <v>1348</v>
      </c>
      <c r="E74">
        <v>38353</v>
      </c>
      <c r="F74">
        <v>231521.05</v>
      </c>
      <c r="G74">
        <v>367921.46</v>
      </c>
      <c r="H74">
        <v>21796</v>
      </c>
      <c r="I74">
        <v>306098.46000000002</v>
      </c>
    </row>
    <row r="75" spans="1:9" x14ac:dyDescent="0.25">
      <c r="A75" t="s">
        <v>19</v>
      </c>
      <c r="B75">
        <v>98</v>
      </c>
      <c r="C75">
        <v>90</v>
      </c>
      <c r="D75">
        <v>90</v>
      </c>
      <c r="E75">
        <v>8624</v>
      </c>
      <c r="F75">
        <v>12098.09</v>
      </c>
      <c r="G75">
        <v>106100</v>
      </c>
      <c r="H75">
        <v>54545</v>
      </c>
      <c r="I75">
        <v>0</v>
      </c>
    </row>
    <row r="76" spans="1:9" x14ac:dyDescent="0.25">
      <c r="A76" t="s">
        <v>20</v>
      </c>
      <c r="B76">
        <v>24</v>
      </c>
      <c r="C76">
        <v>15</v>
      </c>
      <c r="D76">
        <v>15</v>
      </c>
      <c r="E76">
        <v>8740</v>
      </c>
      <c r="F76">
        <v>-6625.27</v>
      </c>
      <c r="G76">
        <v>103172</v>
      </c>
      <c r="H76">
        <v>684</v>
      </c>
      <c r="I76">
        <v>0</v>
      </c>
    </row>
    <row r="77" spans="1:9" x14ac:dyDescent="0.25">
      <c r="A77">
        <v>1144119</v>
      </c>
      <c r="B77">
        <v>1956</v>
      </c>
      <c r="C77">
        <v>1867</v>
      </c>
      <c r="D77">
        <v>1552</v>
      </c>
      <c r="E77">
        <v>46141</v>
      </c>
      <c r="F77">
        <v>705509.32</v>
      </c>
      <c r="G77">
        <v>451644.57000000007</v>
      </c>
      <c r="H77">
        <v>65845</v>
      </c>
      <c r="I77">
        <v>339405.28</v>
      </c>
    </row>
    <row r="78" spans="1:9" x14ac:dyDescent="0.25">
      <c r="A78" t="s">
        <v>17</v>
      </c>
      <c r="B78">
        <v>736</v>
      </c>
      <c r="C78">
        <v>736</v>
      </c>
      <c r="D78">
        <v>611</v>
      </c>
      <c r="E78">
        <v>16728</v>
      </c>
      <c r="F78">
        <v>1631.44</v>
      </c>
      <c r="G78">
        <v>150826.21000000002</v>
      </c>
      <c r="H78">
        <v>360</v>
      </c>
      <c r="I78">
        <v>149526.91999999998</v>
      </c>
    </row>
    <row r="79" spans="1:9" x14ac:dyDescent="0.25">
      <c r="A79" t="s">
        <v>18</v>
      </c>
      <c r="B79">
        <v>1176</v>
      </c>
      <c r="C79">
        <v>1101</v>
      </c>
      <c r="D79">
        <v>914</v>
      </c>
      <c r="E79">
        <v>23556</v>
      </c>
      <c r="F79">
        <v>625007.34</v>
      </c>
      <c r="G79">
        <v>231290.36000000002</v>
      </c>
      <c r="H79">
        <v>17987</v>
      </c>
      <c r="I79">
        <v>189878.36000000002</v>
      </c>
    </row>
    <row r="80" spans="1:9" x14ac:dyDescent="0.25">
      <c r="A80" t="s">
        <v>19</v>
      </c>
      <c r="B80">
        <v>30</v>
      </c>
      <c r="C80">
        <v>21</v>
      </c>
      <c r="D80">
        <v>21</v>
      </c>
      <c r="E80">
        <v>5127</v>
      </c>
      <c r="F80">
        <v>16320.77</v>
      </c>
      <c r="G80">
        <v>56025</v>
      </c>
      <c r="H80">
        <v>47498</v>
      </c>
      <c r="I80">
        <v>0</v>
      </c>
    </row>
    <row r="81" spans="1:9" x14ac:dyDescent="0.25">
      <c r="A81" t="s">
        <v>20</v>
      </c>
      <c r="B81">
        <v>14</v>
      </c>
      <c r="C81">
        <v>9</v>
      </c>
      <c r="D81">
        <v>6</v>
      </c>
      <c r="E81">
        <v>730</v>
      </c>
      <c r="F81">
        <v>62549.77</v>
      </c>
      <c r="G81">
        <v>13503</v>
      </c>
      <c r="H81">
        <v>0</v>
      </c>
      <c r="I81">
        <v>0</v>
      </c>
    </row>
    <row r="82" spans="1:9" x14ac:dyDescent="0.25">
      <c r="A82">
        <v>1144120</v>
      </c>
      <c r="B82">
        <v>1654</v>
      </c>
      <c r="C82">
        <v>1627</v>
      </c>
      <c r="D82">
        <v>1622</v>
      </c>
      <c r="E82">
        <v>39962</v>
      </c>
      <c r="F82">
        <v>97776.76</v>
      </c>
      <c r="G82">
        <v>415758.18999999994</v>
      </c>
      <c r="H82">
        <v>51342</v>
      </c>
      <c r="I82">
        <v>312002.43999999994</v>
      </c>
    </row>
    <row r="83" spans="1:9" x14ac:dyDescent="0.25">
      <c r="A83" t="s">
        <v>17</v>
      </c>
      <c r="B83">
        <v>750</v>
      </c>
      <c r="C83">
        <v>749</v>
      </c>
      <c r="D83">
        <v>749</v>
      </c>
      <c r="E83">
        <v>15683</v>
      </c>
      <c r="F83">
        <v>-84.75</v>
      </c>
      <c r="G83">
        <v>149571.66999999998</v>
      </c>
      <c r="H83">
        <v>141</v>
      </c>
      <c r="I83">
        <v>148446.91999999998</v>
      </c>
    </row>
    <row r="84" spans="1:9" x14ac:dyDescent="0.25">
      <c r="A84" t="s">
        <v>18</v>
      </c>
      <c r="B84">
        <v>856</v>
      </c>
      <c r="C84">
        <v>841</v>
      </c>
      <c r="D84">
        <v>839</v>
      </c>
      <c r="E84">
        <v>18588</v>
      </c>
      <c r="F84">
        <v>95507.79</v>
      </c>
      <c r="G84">
        <v>197027.52</v>
      </c>
      <c r="H84">
        <v>2539</v>
      </c>
      <c r="I84">
        <v>163555.51999999999</v>
      </c>
    </row>
    <row r="85" spans="1:9" x14ac:dyDescent="0.25">
      <c r="A85" t="s">
        <v>19</v>
      </c>
      <c r="B85">
        <v>42</v>
      </c>
      <c r="C85">
        <v>33</v>
      </c>
      <c r="D85">
        <v>30</v>
      </c>
      <c r="E85">
        <v>5241</v>
      </c>
      <c r="F85">
        <v>2353.98</v>
      </c>
      <c r="G85">
        <v>58899</v>
      </c>
      <c r="H85">
        <v>48662</v>
      </c>
      <c r="I85">
        <v>0</v>
      </c>
    </row>
    <row r="86" spans="1:9" x14ac:dyDescent="0.25">
      <c r="A86" t="s">
        <v>20</v>
      </c>
      <c r="B86">
        <v>6</v>
      </c>
      <c r="C86">
        <v>4</v>
      </c>
      <c r="D86">
        <v>4</v>
      </c>
      <c r="E86">
        <v>450</v>
      </c>
      <c r="F86">
        <v>-0.26</v>
      </c>
      <c r="G86">
        <v>10260</v>
      </c>
      <c r="H86">
        <v>0</v>
      </c>
      <c r="I86">
        <v>0</v>
      </c>
    </row>
    <row r="87" spans="1:9" x14ac:dyDescent="0.25">
      <c r="A87">
        <v>1144121</v>
      </c>
      <c r="B87">
        <v>2098</v>
      </c>
      <c r="C87">
        <v>2004</v>
      </c>
      <c r="D87">
        <v>2004</v>
      </c>
      <c r="E87">
        <v>75904</v>
      </c>
      <c r="F87">
        <v>325906.14</v>
      </c>
      <c r="G87">
        <v>745634.71</v>
      </c>
      <c r="H87">
        <v>138528</v>
      </c>
      <c r="I87">
        <v>479939.57999999996</v>
      </c>
    </row>
    <row r="88" spans="1:9" x14ac:dyDescent="0.25">
      <c r="A88" t="s">
        <v>17</v>
      </c>
      <c r="B88">
        <v>781</v>
      </c>
      <c r="C88">
        <v>745</v>
      </c>
      <c r="D88">
        <v>745</v>
      </c>
      <c r="E88">
        <v>28123</v>
      </c>
      <c r="F88">
        <v>-1526.13</v>
      </c>
      <c r="G88">
        <v>236165.18</v>
      </c>
      <c r="H88">
        <v>1369</v>
      </c>
      <c r="I88">
        <v>228235.05</v>
      </c>
    </row>
    <row r="89" spans="1:9" x14ac:dyDescent="0.25">
      <c r="A89" t="s">
        <v>18</v>
      </c>
      <c r="B89">
        <v>1232</v>
      </c>
      <c r="C89">
        <v>1189</v>
      </c>
      <c r="D89">
        <v>1189</v>
      </c>
      <c r="E89">
        <v>32314</v>
      </c>
      <c r="F89">
        <v>337070.02</v>
      </c>
      <c r="G89">
        <v>330287.52999999997</v>
      </c>
      <c r="H89">
        <v>39320</v>
      </c>
      <c r="I89">
        <v>251704.53</v>
      </c>
    </row>
    <row r="90" spans="1:9" x14ac:dyDescent="0.25">
      <c r="A90" t="s">
        <v>19</v>
      </c>
      <c r="B90">
        <v>69</v>
      </c>
      <c r="C90">
        <v>60</v>
      </c>
      <c r="D90">
        <v>60</v>
      </c>
      <c r="E90">
        <v>14071</v>
      </c>
      <c r="F90">
        <v>18041.43</v>
      </c>
      <c r="G90">
        <v>157243</v>
      </c>
      <c r="H90">
        <v>95819</v>
      </c>
      <c r="I90">
        <v>0</v>
      </c>
    </row>
    <row r="91" spans="1:9" x14ac:dyDescent="0.25">
      <c r="A91" t="s">
        <v>20</v>
      </c>
      <c r="B91">
        <v>16</v>
      </c>
      <c r="C91">
        <v>10</v>
      </c>
      <c r="D91">
        <v>10</v>
      </c>
      <c r="E91">
        <v>1396</v>
      </c>
      <c r="F91">
        <v>-27679.18</v>
      </c>
      <c r="G91">
        <v>21939</v>
      </c>
      <c r="H91">
        <v>2020</v>
      </c>
      <c r="I91">
        <v>0</v>
      </c>
    </row>
    <row r="92" spans="1:9" x14ac:dyDescent="0.25">
      <c r="A92">
        <v>1144122</v>
      </c>
      <c r="B92">
        <v>1848</v>
      </c>
      <c r="C92">
        <v>1734</v>
      </c>
      <c r="D92">
        <v>1727</v>
      </c>
      <c r="E92">
        <v>59602</v>
      </c>
      <c r="F92">
        <v>901611.3</v>
      </c>
      <c r="G92">
        <v>620737.42999999993</v>
      </c>
      <c r="H92">
        <v>7079</v>
      </c>
      <c r="I92">
        <v>362445.97</v>
      </c>
    </row>
    <row r="93" spans="1:9" x14ac:dyDescent="0.25">
      <c r="A93" t="s">
        <v>17</v>
      </c>
      <c r="B93">
        <v>691</v>
      </c>
      <c r="C93">
        <v>686</v>
      </c>
      <c r="D93">
        <v>686</v>
      </c>
      <c r="E93">
        <v>20829</v>
      </c>
      <c r="F93">
        <v>3218.54</v>
      </c>
      <c r="G93">
        <v>185692.87</v>
      </c>
      <c r="H93">
        <v>5</v>
      </c>
      <c r="I93">
        <v>181700.41</v>
      </c>
    </row>
    <row r="94" spans="1:9" x14ac:dyDescent="0.25">
      <c r="A94" t="s">
        <v>18</v>
      </c>
      <c r="B94">
        <v>1056</v>
      </c>
      <c r="C94">
        <v>969</v>
      </c>
      <c r="D94">
        <v>964</v>
      </c>
      <c r="E94">
        <v>30057</v>
      </c>
      <c r="F94">
        <v>904231.6</v>
      </c>
      <c r="G94">
        <v>308831.56</v>
      </c>
      <c r="H94">
        <v>3400</v>
      </c>
      <c r="I94">
        <v>180745.56</v>
      </c>
    </row>
    <row r="95" spans="1:9" x14ac:dyDescent="0.25">
      <c r="A95" t="s">
        <v>19</v>
      </c>
      <c r="B95">
        <v>80</v>
      </c>
      <c r="C95">
        <v>66</v>
      </c>
      <c r="D95">
        <v>64</v>
      </c>
      <c r="E95">
        <v>7232</v>
      </c>
      <c r="F95">
        <v>14131.41</v>
      </c>
      <c r="G95">
        <v>97270</v>
      </c>
      <c r="H95">
        <v>3674</v>
      </c>
      <c r="I95">
        <v>0</v>
      </c>
    </row>
    <row r="96" spans="1:9" x14ac:dyDescent="0.25">
      <c r="A96" t="s">
        <v>20</v>
      </c>
      <c r="B96">
        <v>21</v>
      </c>
      <c r="C96">
        <v>13</v>
      </c>
      <c r="D96">
        <v>13</v>
      </c>
      <c r="E96">
        <v>1484</v>
      </c>
      <c r="F96">
        <v>-19970.25</v>
      </c>
      <c r="G96">
        <v>28943</v>
      </c>
      <c r="H96">
        <v>0</v>
      </c>
      <c r="I96">
        <v>0</v>
      </c>
    </row>
    <row r="97" spans="1:9" x14ac:dyDescent="0.25">
      <c r="A97">
        <v>1144123</v>
      </c>
      <c r="B97">
        <v>2076</v>
      </c>
      <c r="C97">
        <v>1925</v>
      </c>
      <c r="D97">
        <v>1921</v>
      </c>
      <c r="E97">
        <v>43006</v>
      </c>
      <c r="F97">
        <v>1514144.72</v>
      </c>
      <c r="G97">
        <v>509483.68000000005</v>
      </c>
      <c r="H97">
        <v>115879</v>
      </c>
      <c r="I97">
        <v>295948.08</v>
      </c>
    </row>
    <row r="98" spans="1:9" x14ac:dyDescent="0.25">
      <c r="A98" t="s">
        <v>17</v>
      </c>
      <c r="B98">
        <v>572</v>
      </c>
      <c r="C98">
        <v>571</v>
      </c>
      <c r="D98">
        <v>571</v>
      </c>
      <c r="E98">
        <v>9573</v>
      </c>
      <c r="F98">
        <v>1075.3999999999999</v>
      </c>
      <c r="G98">
        <v>86823.400000000009</v>
      </c>
      <c r="H98">
        <v>0</v>
      </c>
      <c r="I98">
        <v>86818.8</v>
      </c>
    </row>
    <row r="99" spans="1:9" x14ac:dyDescent="0.25">
      <c r="A99" t="s">
        <v>18</v>
      </c>
      <c r="B99">
        <v>1474</v>
      </c>
      <c r="C99">
        <v>1335</v>
      </c>
      <c r="D99">
        <v>1331</v>
      </c>
      <c r="E99">
        <v>19388</v>
      </c>
      <c r="F99">
        <v>1502698.45</v>
      </c>
      <c r="G99">
        <v>268531.28000000003</v>
      </c>
      <c r="H99">
        <v>8049</v>
      </c>
      <c r="I99">
        <v>209129.28</v>
      </c>
    </row>
    <row r="100" spans="1:9" x14ac:dyDescent="0.25">
      <c r="A100" t="s">
        <v>19</v>
      </c>
      <c r="B100">
        <v>15</v>
      </c>
      <c r="C100">
        <v>8</v>
      </c>
      <c r="D100">
        <v>8</v>
      </c>
      <c r="E100">
        <v>11891</v>
      </c>
      <c r="F100">
        <v>-32092.68</v>
      </c>
      <c r="G100">
        <v>123028</v>
      </c>
      <c r="H100">
        <v>102004</v>
      </c>
      <c r="I100">
        <v>0</v>
      </c>
    </row>
    <row r="101" spans="1:9" x14ac:dyDescent="0.25">
      <c r="A101" t="s">
        <v>20</v>
      </c>
      <c r="B101">
        <v>15</v>
      </c>
      <c r="C101">
        <v>11</v>
      </c>
      <c r="D101">
        <v>11</v>
      </c>
      <c r="E101">
        <v>2154</v>
      </c>
      <c r="F101">
        <v>42463.55</v>
      </c>
      <c r="G101">
        <v>31101</v>
      </c>
      <c r="H101">
        <v>5826</v>
      </c>
      <c r="I101">
        <v>0</v>
      </c>
    </row>
    <row r="102" spans="1:9" x14ac:dyDescent="0.25">
      <c r="A102" t="s">
        <v>49</v>
      </c>
      <c r="B102">
        <v>35814</v>
      </c>
      <c r="C102">
        <v>33983</v>
      </c>
      <c r="D102">
        <v>33536</v>
      </c>
      <c r="E102">
        <v>1148442</v>
      </c>
      <c r="F102">
        <v>10622640.040000001</v>
      </c>
      <c r="G102">
        <v>11942412.130000001</v>
      </c>
      <c r="H102">
        <v>1537063</v>
      </c>
      <c r="I102">
        <v>7169195.4000000004</v>
      </c>
    </row>
    <row r="103" spans="1:9" x14ac:dyDescent="0.25">
      <c r="A103" t="s">
        <v>49</v>
      </c>
      <c r="B103">
        <v>35814</v>
      </c>
      <c r="C103">
        <v>33983</v>
      </c>
      <c r="D103">
        <v>33536</v>
      </c>
      <c r="E103">
        <v>1148442</v>
      </c>
      <c r="F103">
        <v>10622640.040000001</v>
      </c>
      <c r="G103">
        <v>11942412.130000001</v>
      </c>
      <c r="H103">
        <v>1537063</v>
      </c>
      <c r="I103">
        <v>7169195.4000000004</v>
      </c>
    </row>
    <row r="104" spans="1:9" x14ac:dyDescent="0.25">
      <c r="A104" t="s">
        <v>50</v>
      </c>
      <c r="B104">
        <v>10769</v>
      </c>
      <c r="C104">
        <v>10665</v>
      </c>
      <c r="D104">
        <v>10533</v>
      </c>
      <c r="E104">
        <v>267119</v>
      </c>
      <c r="F104">
        <v>-4329.1499999999996</v>
      </c>
      <c r="G104">
        <v>2439949.16</v>
      </c>
      <c r="H104">
        <v>5204</v>
      </c>
      <c r="I104">
        <v>2407735.4900000002</v>
      </c>
    </row>
    <row r="105" spans="1:9" x14ac:dyDescent="0.25">
      <c r="A105" t="s">
        <v>51</v>
      </c>
      <c r="B105">
        <v>22728</v>
      </c>
      <c r="C105">
        <v>21347</v>
      </c>
      <c r="D105">
        <v>21052</v>
      </c>
      <c r="E105">
        <v>601869</v>
      </c>
      <c r="F105">
        <v>10735344.130000001</v>
      </c>
      <c r="G105">
        <v>6023479.9900000002</v>
      </c>
      <c r="H105">
        <v>304634</v>
      </c>
      <c r="I105">
        <v>4755211.99</v>
      </c>
    </row>
    <row r="106" spans="1:9" x14ac:dyDescent="0.25">
      <c r="A106" t="s">
        <v>52</v>
      </c>
      <c r="B106">
        <v>1995</v>
      </c>
      <c r="C106">
        <v>1755</v>
      </c>
      <c r="D106">
        <v>1738</v>
      </c>
      <c r="E106">
        <v>224610</v>
      </c>
      <c r="F106">
        <v>-96273.37</v>
      </c>
      <c r="G106">
        <v>2737510.92</v>
      </c>
      <c r="H106">
        <v>1122491</v>
      </c>
      <c r="I106">
        <v>6247.92</v>
      </c>
    </row>
    <row r="107" spans="1:9" x14ac:dyDescent="0.25">
      <c r="A107" t="s">
        <v>53</v>
      </c>
      <c r="B107">
        <v>322</v>
      </c>
      <c r="C107">
        <v>216</v>
      </c>
      <c r="D107">
        <v>213</v>
      </c>
      <c r="E107">
        <v>54844</v>
      </c>
      <c r="F107">
        <v>-12101.57</v>
      </c>
      <c r="G107">
        <v>741472.06</v>
      </c>
      <c r="H107">
        <v>104734</v>
      </c>
      <c r="I107">
        <v>0</v>
      </c>
    </row>
    <row r="108" spans="1:9" x14ac:dyDescent="0.25">
      <c r="A108" t="s">
        <v>54</v>
      </c>
      <c r="B108">
        <v>71628</v>
      </c>
      <c r="C108">
        <v>67966</v>
      </c>
      <c r="D108">
        <v>67072</v>
      </c>
      <c r="E108">
        <v>2296884</v>
      </c>
      <c r="F108">
        <v>21245280.079999998</v>
      </c>
      <c r="G108">
        <v>23884824.260000002</v>
      </c>
      <c r="H108">
        <v>3074126</v>
      </c>
      <c r="I108">
        <v>14338390.800000001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2024-03-31T10:39:26Z</cp:lastPrinted>
  <dcterms:created xsi:type="dcterms:W3CDTF">2023-11-27T06:37:14Z</dcterms:created>
  <dcterms:modified xsi:type="dcterms:W3CDTF">2024-04-17T17:59:50Z</dcterms:modified>
</cp:coreProperties>
</file>