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0" windowWidth="18195" windowHeight="10425" activeTab="3"/>
  </bookViews>
  <sheets>
    <sheet name="Hun" sheetId="1" r:id="rId1"/>
    <sheet name="Bilikere" sheetId="2" r:id="rId2"/>
    <sheet name="H D Kote" sheetId="6" r:id="rId3"/>
    <sheet name="Sargur" sheetId="7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D29" i="1" l="1"/>
  <c r="C29" i="1"/>
  <c r="F86" i="7"/>
  <c r="F25" i="1"/>
  <c r="D94" i="7" l="1"/>
  <c r="C94" i="7"/>
  <c r="F84" i="7"/>
  <c r="E76" i="7"/>
  <c r="M74" i="7"/>
  <c r="I74" i="7"/>
  <c r="I73" i="7"/>
  <c r="M72" i="7"/>
  <c r="M75" i="7" s="1"/>
  <c r="I72" i="7"/>
  <c r="J67" i="7"/>
  <c r="G67" i="7"/>
  <c r="K57" i="7"/>
  <c r="J57" i="7"/>
  <c r="I57" i="7"/>
  <c r="H57" i="7"/>
  <c r="K39" i="7"/>
  <c r="J39" i="7"/>
  <c r="I39" i="7"/>
  <c r="H39" i="7"/>
  <c r="D49" i="6"/>
  <c r="C49" i="6"/>
  <c r="F38" i="6"/>
  <c r="L26" i="6"/>
  <c r="K25" i="6"/>
  <c r="K26" i="6" s="1"/>
  <c r="M26" i="6" s="1"/>
  <c r="G25" i="6"/>
  <c r="L21" i="6"/>
  <c r="H20" i="6"/>
  <c r="K20" i="6" s="1"/>
  <c r="K21" i="6" s="1"/>
  <c r="M21" i="6" s="1"/>
  <c r="G20" i="6"/>
  <c r="A15" i="6"/>
  <c r="L13" i="6"/>
  <c r="L15" i="6" s="1"/>
  <c r="K12" i="6"/>
  <c r="G12" i="6"/>
  <c r="K11" i="6"/>
  <c r="G11" i="6"/>
  <c r="K10" i="6"/>
  <c r="G10" i="6"/>
  <c r="K9" i="6"/>
  <c r="G9" i="6"/>
  <c r="K8" i="6"/>
  <c r="G8" i="6"/>
  <c r="K7" i="6"/>
  <c r="G7" i="6"/>
  <c r="K6" i="6"/>
  <c r="G6" i="6"/>
  <c r="K5" i="6"/>
  <c r="K13" i="6" s="1"/>
  <c r="G5" i="6"/>
  <c r="D27" i="2"/>
  <c r="C27" i="2"/>
  <c r="M16" i="2"/>
  <c r="I16" i="2"/>
  <c r="M15" i="2"/>
  <c r="I15" i="2"/>
  <c r="M14" i="2"/>
  <c r="I14" i="2"/>
  <c r="M13" i="2"/>
  <c r="I13" i="2"/>
  <c r="M12" i="2"/>
  <c r="I12" i="2"/>
  <c r="M11" i="2"/>
  <c r="I11" i="2"/>
  <c r="M10" i="2"/>
  <c r="I10" i="2"/>
  <c r="M9" i="2"/>
  <c r="M17" i="2" s="1"/>
  <c r="I9" i="2"/>
  <c r="K15" i="6" l="1"/>
  <c r="M13" i="6"/>
  <c r="M15" i="6" s="1"/>
</calcChain>
</file>

<file path=xl/sharedStrings.xml><?xml version="1.0" encoding="utf-8"?>
<sst xmlns="http://schemas.openxmlformats.org/spreadsheetml/2006/main" count="672" uniqueCount="317">
  <si>
    <t>TOTAL</t>
  </si>
  <si>
    <t>SL NO</t>
  </si>
  <si>
    <t>AMOUNT</t>
  </si>
  <si>
    <t>Amount</t>
  </si>
  <si>
    <t>Tariff</t>
  </si>
  <si>
    <t xml:space="preserve">TOTAL </t>
  </si>
  <si>
    <t>Slno</t>
  </si>
  <si>
    <t>Ins</t>
  </si>
  <si>
    <t xml:space="preserve"> </t>
  </si>
  <si>
    <t>HT</t>
  </si>
  <si>
    <t>ABSTRACT</t>
  </si>
  <si>
    <t>OB</t>
  </si>
  <si>
    <t>INST</t>
  </si>
  <si>
    <t>MNR</t>
  </si>
  <si>
    <t>LT6A</t>
  </si>
  <si>
    <t>LT6B</t>
  </si>
  <si>
    <t>SUB DIVISION NAME:   BILIKERE</t>
  </si>
  <si>
    <t xml:space="preserve"> ASST  NAME:   SIDDARAJU Jr Asst  &amp; HARSHIYA Jr Asst</t>
  </si>
  <si>
    <t>AAO/SR ASST:  SUKRAMMA</t>
  </si>
  <si>
    <t>AUDIT PERIOD:  01/2022 TO 12/2022</t>
  </si>
  <si>
    <t>Sl.No</t>
  </si>
  <si>
    <t>Tax</t>
  </si>
  <si>
    <t xml:space="preserve">R T NO </t>
  </si>
  <si>
    <t>DATE</t>
  </si>
  <si>
    <r>
      <t>d£ÀªÀj-</t>
    </r>
    <r>
      <rPr>
        <b/>
        <sz val="16"/>
        <color theme="1"/>
        <rFont val="Calibri"/>
        <family val="2"/>
        <scheme val="minor"/>
      </rPr>
      <t>22</t>
    </r>
    <r>
      <rPr>
        <b/>
        <sz val="16"/>
        <color theme="1"/>
        <rFont val="Nudi 01 k"/>
      </rPr>
      <t xml:space="preserve">  jAzÀ r¸ÉA§gï-</t>
    </r>
    <r>
      <rPr>
        <b/>
        <sz val="16"/>
        <color theme="1"/>
        <rFont val="Calibri"/>
        <family val="2"/>
        <scheme val="minor"/>
      </rPr>
      <t>22</t>
    </r>
    <r>
      <rPr>
        <b/>
        <sz val="16"/>
        <color theme="1"/>
        <rFont val="Nudi 01 k"/>
      </rPr>
      <t xml:space="preserve"> gÀ ªÀgÉV£À  </t>
    </r>
    <r>
      <rPr>
        <b/>
        <sz val="16"/>
        <color theme="1"/>
        <rFont val="Calibri"/>
        <family val="2"/>
        <scheme val="minor"/>
      </rPr>
      <t xml:space="preserve">LT2 </t>
    </r>
    <r>
      <rPr>
        <b/>
        <sz val="16"/>
        <color theme="1"/>
        <rFont val="Nudi 01 k"/>
      </rPr>
      <t xml:space="preserve">dPÁwAiÀÄ ¯ÉÊnAUï ¸ÁÜªÀgÀUÀ¼À£ÀÄß ¥Àj²Ã°¹zÁUÀ PÀAqÀÄ§A¢gÀÄªÀ PÀAzÁAiÀÄ PÉÆgÀvÉAiÀÄ «ªÀgÀUÀ¼ÀÄ.
</t>
    </r>
  </si>
  <si>
    <t>PÀæ,¸ÀA</t>
  </si>
  <si>
    <t>Dgï Dgï ¸ÀASÉå</t>
  </si>
  <si>
    <t>UÁæºÀPÀgÀ «¼Á¸À</t>
  </si>
  <si>
    <t>¸ÀgÁ¸Àj ©lÄÖºÉÆÃVgÀÄªÀ CªÀ¢ü</t>
  </si>
  <si>
    <t xml:space="preserve">¥Àæw wAUÀ¼ÀÄ ©lÄÖºÉÆÃzÀ ¸ÀgÁ¸Àj AiÀÄÄ¤mïìUÀ¼ÀÄ </t>
  </si>
  <si>
    <t xml:space="preserve">»ÃUÁUÀ¯É ¹¸ÀÖA £À°è rªÀiÁåAqï ªÀiÁqÀ®àlÖ AiÀÄÄ¤mïìUÀ¼ÀÄ </t>
  </si>
  <si>
    <t xml:space="preserve">¥Àæ¸ÀÄÛvÀ rªÀiÁåAqï ªÀiÁqÀ¨ÉÃPÁVgÀÄªÀ ¸ÀgÁ¸Àj AiÀÄÄ¤mïìUÀ¼ÀÄ  </t>
  </si>
  <si>
    <t>PÀAzsÁAiÀÄ</t>
  </si>
  <si>
    <r>
      <rPr>
        <b/>
        <sz val="14"/>
        <color theme="1"/>
        <rFont val="Calibri"/>
        <family val="2"/>
        <scheme val="minor"/>
      </rPr>
      <t>9</t>
    </r>
    <r>
      <rPr>
        <b/>
        <sz val="14"/>
        <color theme="1"/>
        <rFont val="Nudi 01 k"/>
      </rPr>
      <t>% vÉjUÉ</t>
    </r>
  </si>
  <si>
    <r>
      <t xml:space="preserve">J¥sï J ¹ </t>
    </r>
    <r>
      <rPr>
        <b/>
        <sz val="14"/>
        <color theme="1"/>
        <rFont val="Calibri"/>
        <family val="2"/>
        <scheme val="minor"/>
      </rPr>
      <t>0.53%</t>
    </r>
  </si>
  <si>
    <t>MlÄÖ PÀAzsÁAiÀÄ PÉÆgÀvÉAiÀÄ ªÉÆvÀÛ</t>
  </si>
  <si>
    <t>LT2</t>
  </si>
  <si>
    <t>YRL92</t>
  </si>
  <si>
    <t>¨Á®¸ÀÄ§æªÀÄtåªÀiï</t>
  </si>
  <si>
    <t>d£ÀªÀj-22 jAzÀ ¸É¥ÀÖA§gï-22</t>
  </si>
  <si>
    <t>ªÀiÁað-22</t>
  </si>
  <si>
    <t>BEL64</t>
  </si>
  <si>
    <t>PÉAzÉUËqÀ</t>
  </si>
  <si>
    <t>HDHL56339</t>
  </si>
  <si>
    <t>PÉA¥À£ÀAeÉÃUËqÀ</t>
  </si>
  <si>
    <t>¥sÉ§æªÀj-22 r¸ÉA§gï-22</t>
  </si>
  <si>
    <t>KGL152</t>
  </si>
  <si>
    <t>¹zÀÀÝ£ÁUÀAiÀÄå</t>
  </si>
  <si>
    <t>¥sÉ§æªÀj -22 jAzÀ ¸É¥ÀÖA§gï-22</t>
  </si>
  <si>
    <t>RGHDHL63253</t>
  </si>
  <si>
    <t>PÁ¼ÀªÀÄä</t>
  </si>
  <si>
    <t>d£ÀªÀj-22 jAzÀ dÆ£ï-22</t>
  </si>
  <si>
    <t>HL95</t>
  </si>
  <si>
    <t>¸ÀÄ§âAiÀÄå</t>
  </si>
  <si>
    <t>DUÀ¸ïÖ-22 &amp; ¸É¥ÉÖA§gï-22</t>
  </si>
  <si>
    <t>ADL65</t>
  </si>
  <si>
    <t>¥ÀÄlÖ§¸ÀªÉÃUËqÀ</t>
  </si>
  <si>
    <t>d£ÀªÀj-22 &amp; ¥sÉ§æªÀj-22, K¦æ¯ï-22 jAzÀ r¸ÉA§gï-22</t>
  </si>
  <si>
    <t>CRL36</t>
  </si>
  <si>
    <t>ªÀÄj¹zÉÝUËqÀ</t>
  </si>
  <si>
    <t xml:space="preserve">£ÀªÉA§gï-22 </t>
  </si>
  <si>
    <t>£ÀªÉA§gï-22</t>
  </si>
  <si>
    <t xml:space="preserve">MlÄÖ </t>
  </si>
  <si>
    <t>LT-2</t>
  </si>
  <si>
    <t>LT-3</t>
  </si>
  <si>
    <t>HT1</t>
  </si>
  <si>
    <t>Total</t>
  </si>
  <si>
    <t>Remarks</t>
  </si>
  <si>
    <r>
      <t xml:space="preserve">PÀAzsÁAiÀÄ </t>
    </r>
    <r>
      <rPr>
        <b/>
        <sz val="12"/>
        <color theme="1"/>
        <rFont val="Nudi 01 k"/>
      </rPr>
      <t>ವಸೊಲಿ</t>
    </r>
  </si>
  <si>
    <t>ರಸೀದಿ ಸಂಖ್ಯೆ</t>
  </si>
  <si>
    <t>ದಿನಾಂಕ</t>
  </si>
  <si>
    <t>SARAGURU SUB DIVISION</t>
  </si>
  <si>
    <t>Statement Showing The Details of Audit Short Claim From Jan-2020 TO Dec-2022</t>
  </si>
  <si>
    <t>Sub division</t>
  </si>
  <si>
    <t>R R NO</t>
  </si>
  <si>
    <t>Name of the consumer</t>
  </si>
  <si>
    <t>Period</t>
  </si>
  <si>
    <t xml:space="preserve">Pointed out </t>
  </si>
  <si>
    <t>Nature of ASC</t>
  </si>
  <si>
    <t>Instalations status</t>
  </si>
  <si>
    <t>Units</t>
  </si>
  <si>
    <t>month/year</t>
  </si>
  <si>
    <t>Month/year</t>
  </si>
  <si>
    <t>Revenue</t>
  </si>
  <si>
    <t xml:space="preserve">Fac </t>
  </si>
  <si>
    <t>SARGUR</t>
  </si>
  <si>
    <t>LT6 W/S</t>
  </si>
  <si>
    <t>SAPR 333</t>
  </si>
  <si>
    <t>P.D.O</t>
  </si>
  <si>
    <t>04/2019 to 09/2019</t>
  </si>
  <si>
    <t>D/C</t>
  </si>
  <si>
    <t>Live</t>
  </si>
  <si>
    <t>Avrege 1080 Units left out</t>
  </si>
  <si>
    <t>SAPR 338</t>
  </si>
  <si>
    <t>11/2019 to 03/2020</t>
  </si>
  <si>
    <t>Avrege 1013 Units left out</t>
  </si>
  <si>
    <t>MBO</t>
  </si>
  <si>
    <t>HRLPR 1</t>
  </si>
  <si>
    <t>01/2020 to 02/2020</t>
  </si>
  <si>
    <t>Avrege 348 Units left out</t>
  </si>
  <si>
    <t>SBMPR 335</t>
  </si>
  <si>
    <t>11/2019 to 02/2020</t>
  </si>
  <si>
    <t>JHPR 2</t>
  </si>
  <si>
    <t>Avrege 675 Units left out</t>
  </si>
  <si>
    <t>SBMPR 239</t>
  </si>
  <si>
    <t>HDSPR 1168</t>
  </si>
  <si>
    <t>09/2019 to 01/2020</t>
  </si>
  <si>
    <t>Avrege 453 Units left out</t>
  </si>
  <si>
    <t>HDSPR 1169</t>
  </si>
  <si>
    <t>12/2020 to 02/2021</t>
  </si>
  <si>
    <t>Avrege62Units left out</t>
  </si>
  <si>
    <t>SBMPR 25</t>
  </si>
  <si>
    <t>08/2020 to 12/2020</t>
  </si>
  <si>
    <t>Avrege 32Units left out</t>
  </si>
  <si>
    <t>NBPR 4</t>
  </si>
  <si>
    <t>01/2019 to 12/2020</t>
  </si>
  <si>
    <t>Avrege 405 Units left out</t>
  </si>
  <si>
    <t>SBMPR 179</t>
  </si>
  <si>
    <t>Avrege 65 Units left out</t>
  </si>
  <si>
    <t>GDTPR 1</t>
  </si>
  <si>
    <t>06/2020  to  09/2020</t>
  </si>
  <si>
    <t>Avrege 210Units left out</t>
  </si>
  <si>
    <t>KNKPR 1</t>
  </si>
  <si>
    <t>07/2020 to 09/2020</t>
  </si>
  <si>
    <t>Avrege 72 Units left out</t>
  </si>
  <si>
    <t>HDSPR 1047</t>
  </si>
  <si>
    <t>03/2020 to 06/2020</t>
  </si>
  <si>
    <t>Avrege 1013Units left out</t>
  </si>
  <si>
    <t>HDSPR 1275</t>
  </si>
  <si>
    <t>Avrege 1236Units left out</t>
  </si>
  <si>
    <t>SSPR 39</t>
  </si>
  <si>
    <t>08/2020 to 09/2020</t>
  </si>
  <si>
    <t>Avrege 1412Units left out</t>
  </si>
  <si>
    <t>SSPR 20</t>
  </si>
  <si>
    <t>05/2020 to 06/2020</t>
  </si>
  <si>
    <t>Avrege 974Units left out</t>
  </si>
  <si>
    <t>PKPR 1</t>
  </si>
  <si>
    <t>10/2020 to 11/2020</t>
  </si>
  <si>
    <t>Avrege 866Units left out</t>
  </si>
  <si>
    <t>SSPR 275</t>
  </si>
  <si>
    <t>Avrege 569Units left out</t>
  </si>
  <si>
    <t>Avrege 558Units left out</t>
  </si>
  <si>
    <t>MSHPR 1</t>
  </si>
  <si>
    <t>06/2021 to 07/2021</t>
  </si>
  <si>
    <t>Avrege 338Units left out</t>
  </si>
  <si>
    <t>SSPR 255</t>
  </si>
  <si>
    <t>Avrege 737Units left out</t>
  </si>
  <si>
    <t>SSPR 158</t>
  </si>
  <si>
    <t>01/2020 to 06/2020</t>
  </si>
  <si>
    <t>HSLPR 2</t>
  </si>
  <si>
    <t>02/2021 to 05/2021</t>
  </si>
  <si>
    <t>Avrege 675Units left out</t>
  </si>
  <si>
    <t>JKLPR 1</t>
  </si>
  <si>
    <t>11/2020 to 05/2021</t>
  </si>
  <si>
    <t>SSPR 274</t>
  </si>
  <si>
    <t>Avrege 637Units left out</t>
  </si>
  <si>
    <t>07/2021 to 08/2021</t>
  </si>
  <si>
    <t>Avrege 1201Units left out</t>
  </si>
  <si>
    <t>SSPR 163</t>
  </si>
  <si>
    <t>11/2020 to 06/2021,08/2021 to 12/2021</t>
  </si>
  <si>
    <t>Avrege 1356Units left out</t>
  </si>
  <si>
    <t>SSPR 21</t>
  </si>
  <si>
    <t>Avrege 2252Units left out</t>
  </si>
  <si>
    <t>HDSPR 1648</t>
  </si>
  <si>
    <t>09/2021 to 12/2021</t>
  </si>
  <si>
    <t>Avrege 403Units left out</t>
  </si>
  <si>
    <t>KNHPR 4</t>
  </si>
  <si>
    <t>08/2021 to12/2021</t>
  </si>
  <si>
    <t>Avrege 709Units left out</t>
  </si>
  <si>
    <t>MRLPR 1</t>
  </si>
  <si>
    <t>Avrege 609Units left out</t>
  </si>
  <si>
    <t>LT6 St/Lt</t>
  </si>
  <si>
    <t>HRLST 1</t>
  </si>
  <si>
    <t>Avrege 1080Units left out</t>
  </si>
  <si>
    <t>SBMST 115</t>
  </si>
  <si>
    <t>MYST 1</t>
  </si>
  <si>
    <t>Avrege 360Units left out</t>
  </si>
  <si>
    <t>MYST 3</t>
  </si>
  <si>
    <t>BKST 1</t>
  </si>
  <si>
    <t>SBMST 113</t>
  </si>
  <si>
    <t>PDST 1</t>
  </si>
  <si>
    <t>1/1/2020 to 01/2021</t>
  </si>
  <si>
    <t>BHST 1</t>
  </si>
  <si>
    <t>Avrege 2160Units left out</t>
  </si>
  <si>
    <t>HNST 1</t>
  </si>
  <si>
    <t>09/2022 to 10/2022</t>
  </si>
  <si>
    <t>Avrege 1379Units left out</t>
  </si>
  <si>
    <t>MTST 2</t>
  </si>
  <si>
    <t>Statement Showing The Details of Audit Short Claim From SEPT-2021 TO MAY-2023</t>
  </si>
  <si>
    <t>Reason</t>
  </si>
  <si>
    <t>Sargur</t>
  </si>
  <si>
    <t>LT-7</t>
  </si>
  <si>
    <t>09/09/2021 TO 09/03/2022</t>
  </si>
  <si>
    <t>FC Diffrence</t>
  </si>
  <si>
    <t>SGTP-291</t>
  </si>
  <si>
    <t>M.MANI</t>
  </si>
  <si>
    <t>SGTP-292</t>
  </si>
  <si>
    <t>S.ADEESHKUMAR</t>
  </si>
  <si>
    <t>05/10/2021 TO 05/03/2022</t>
  </si>
  <si>
    <t>SGTP-316</t>
  </si>
  <si>
    <t>S.V.VENUGOPAL</t>
  </si>
  <si>
    <t>11/07/2022 TO 30/10/2022</t>
  </si>
  <si>
    <t xml:space="preserve">¸ÀgÀUÀÆgÀÄ G¥À «¨sÁUÀ </t>
  </si>
  <si>
    <t>KR22</t>
  </si>
  <si>
    <t>¸ÀÄAzÀgï gÁeï</t>
  </si>
  <si>
    <t>SUNDAR RAJ</t>
  </si>
  <si>
    <t>JAN-22 TO MAY-22</t>
  </si>
  <si>
    <t>d£ÀªÀj-22 jAzÀ ªÉÄÃ-22</t>
  </si>
  <si>
    <t>HDSL28016</t>
  </si>
  <si>
    <t>JZï.¦.£ÁUÉAzÀæ</t>
  </si>
  <si>
    <t>H P NAGENDRA</t>
  </si>
  <si>
    <t>MAY-22 TO JUL-22</t>
  </si>
  <si>
    <t>ªÉÄÃ-22 jAzÀ dÄ¯ÉÊ-22</t>
  </si>
  <si>
    <t>ªÉÄÃ-22 jAzÀ r¸ÉA§gï-22</t>
  </si>
  <si>
    <t>CCSBML6455</t>
  </si>
  <si>
    <t>ªÀiÁgÁPï</t>
  </si>
  <si>
    <t>MAARAK</t>
  </si>
  <si>
    <t>APR-22 TO JUL-22</t>
  </si>
  <si>
    <t>K¦æ¯ï-22 jAzÀ dÄ¯ÉÊ-22</t>
  </si>
  <si>
    <t>Lt-2</t>
  </si>
  <si>
    <t>Lt-6ws</t>
  </si>
  <si>
    <t>Lt-3sl</t>
  </si>
  <si>
    <t>Lt-7</t>
  </si>
  <si>
    <t>MlÄÖ</t>
  </si>
  <si>
    <r>
      <t>d£ÀªÀj-</t>
    </r>
    <r>
      <rPr>
        <b/>
        <sz val="18"/>
        <color theme="1"/>
        <rFont val="Calibri"/>
        <family val="2"/>
        <scheme val="minor"/>
      </rPr>
      <t>22</t>
    </r>
    <r>
      <rPr>
        <b/>
        <sz val="18"/>
        <color theme="1"/>
        <rFont val="Nudi 01 k"/>
      </rPr>
      <t xml:space="preserve">  jAzÀ r¸ÉA§gï-</t>
    </r>
    <r>
      <rPr>
        <b/>
        <sz val="18"/>
        <color theme="1"/>
        <rFont val="Calibri"/>
        <family val="2"/>
        <scheme val="minor"/>
      </rPr>
      <t>22</t>
    </r>
    <r>
      <rPr>
        <b/>
        <sz val="18"/>
        <color theme="1"/>
        <rFont val="Nudi 01 k"/>
      </rPr>
      <t xml:space="preserve"> gÀ ªÀgÉV£À  </t>
    </r>
    <r>
      <rPr>
        <b/>
        <sz val="18"/>
        <color theme="1"/>
        <rFont val="Calibri"/>
        <family val="2"/>
        <scheme val="minor"/>
      </rPr>
      <t xml:space="preserve">LT2 </t>
    </r>
    <r>
      <rPr>
        <b/>
        <sz val="18"/>
        <color theme="1"/>
        <rFont val="Nudi 01 k"/>
      </rPr>
      <t xml:space="preserve">dPÁwAiÀÄ ¯ÉÊnAUï ¸ÁÜªÀgÀUÀ¼À£ÀÄß ¥Àj²Ã°¹zÁUÀ PÀAqÀÄ§A¢gÀÄªÀ PÀAzÁAiÀÄ PÉÆgÀvÉAiÀÄ «ªÀgÀUÀ¼ÀÄ.
</t>
    </r>
  </si>
  <si>
    <t>LT-6a(WS)</t>
  </si>
  <si>
    <t>LT-6b(SL)</t>
  </si>
  <si>
    <t xml:space="preserve">RT NO </t>
  </si>
  <si>
    <t>RTNO</t>
  </si>
  <si>
    <t>ºÀÄt¸ÀÆgÀÄ G¥À-«¨sÁUÀ</t>
  </si>
  <si>
    <t>DUÀµïÖ-22</t>
  </si>
  <si>
    <t>KMD35328</t>
  </si>
  <si>
    <t>¸ÉÆÃªÀiÁZÁj</t>
  </si>
  <si>
    <t>Somachari</t>
  </si>
  <si>
    <t>r¸ÉA§gï-22</t>
  </si>
  <si>
    <t>BBL192</t>
  </si>
  <si>
    <t>²æÃ¤ªÁ¸À. JA</t>
  </si>
  <si>
    <t>Srinivasha M</t>
  </si>
  <si>
    <t>Jan-22 to July-22</t>
  </si>
  <si>
    <t>d£ÀªÀj-22 jAzÀ dÄ¯ÉÊ-22</t>
  </si>
  <si>
    <t>BLK348</t>
  </si>
  <si>
    <t>CºÀªÀÄzï</t>
  </si>
  <si>
    <t>Ahamad</t>
  </si>
  <si>
    <t>BBL1073</t>
  </si>
  <si>
    <t>ªÀÄºÀzÉÃªÀªÀÄä</t>
  </si>
  <si>
    <t>Mahadevamma</t>
  </si>
  <si>
    <t>M91</t>
  </si>
  <si>
    <t>²æÃ GªÉÄÃ±ï. ©</t>
  </si>
  <si>
    <t>Sri Umesh B</t>
  </si>
  <si>
    <t>BBL1131</t>
  </si>
  <si>
    <t>¯ÉÆÃPÉ±ï</t>
  </si>
  <si>
    <t>Lokesh</t>
  </si>
  <si>
    <t>MDL53</t>
  </si>
  <si>
    <t xml:space="preserve">ªÀÄ®è¥Àà </t>
  </si>
  <si>
    <t>Mallappa</t>
  </si>
  <si>
    <t>May-22 to Dec-22</t>
  </si>
  <si>
    <t>CL80</t>
  </si>
  <si>
    <t>CªÀÄätªÀÄä</t>
  </si>
  <si>
    <t>Ammanamma</t>
  </si>
  <si>
    <t>LT5</t>
  </si>
  <si>
    <t>9% vÉjUÉ</t>
  </si>
  <si>
    <t>J¥sï J ¹ 0.53%</t>
  </si>
  <si>
    <t>JAN-23 TO JUL-23</t>
  </si>
  <si>
    <t xml:space="preserve">Tariff </t>
  </si>
  <si>
    <t>HDHPR1427</t>
  </si>
  <si>
    <t>JAN-23 TO APR-23</t>
  </si>
  <si>
    <t>SECRETARY, ANNURU GP</t>
  </si>
  <si>
    <t>NJST1</t>
  </si>
  <si>
    <t>LT-5</t>
  </si>
  <si>
    <t>MYST 2</t>
  </si>
  <si>
    <t>29.02.2024</t>
  </si>
  <si>
    <t>HHDHT103</t>
  </si>
  <si>
    <t>HT3A(I)</t>
  </si>
  <si>
    <t>AEE MINOR IRRIGATION DEPT</t>
  </si>
  <si>
    <t>25.00% Slow Recording</t>
  </si>
  <si>
    <t>HSHT108</t>
  </si>
  <si>
    <t>AEE PRE RSW</t>
  </si>
  <si>
    <t>66.66% Slow Recording</t>
  </si>
  <si>
    <t>33.33% Slow Recording</t>
  </si>
  <si>
    <t xml:space="preserve">HDKote Sub-Division ASC Collection For The Month Of Feb-2024  </t>
  </si>
  <si>
    <r>
      <t>d£ÀªÀj-</t>
    </r>
    <r>
      <rPr>
        <b/>
        <sz val="16"/>
        <color theme="1"/>
        <rFont val="Calibri"/>
        <family val="2"/>
        <scheme val="minor"/>
      </rPr>
      <t>20</t>
    </r>
    <r>
      <rPr>
        <b/>
        <sz val="16"/>
        <color theme="1"/>
        <rFont val="Nudi 01 k"/>
      </rPr>
      <t xml:space="preserve">  jAzÀ ªÀiÁZïð-</t>
    </r>
    <r>
      <rPr>
        <b/>
        <sz val="16"/>
        <color theme="1"/>
        <rFont val="Calibri"/>
        <family val="2"/>
        <scheme val="minor"/>
      </rPr>
      <t>23</t>
    </r>
    <r>
      <rPr>
        <b/>
        <sz val="16"/>
        <color theme="1"/>
        <rFont val="Nudi 01 k"/>
      </rPr>
      <t xml:space="preserve"> gÀ ªÀgÉV£À ¤ÃgÀÄ ¸ÀgÀ§gÁdÄ ¸ÁÜªÀgÀUÀ¼À </t>
    </r>
    <r>
      <rPr>
        <b/>
        <sz val="16"/>
        <color theme="1"/>
        <rFont val="Calibri"/>
        <family val="2"/>
        <scheme val="minor"/>
      </rPr>
      <t>LT6a(WS)</t>
    </r>
    <r>
      <rPr>
        <b/>
        <sz val="16"/>
        <color theme="1"/>
        <rFont val="Nudi 01 k"/>
      </rPr>
      <t xml:space="preserve"> dPÁwAiÀÄ (</t>
    </r>
    <r>
      <rPr>
        <b/>
        <sz val="16"/>
        <color theme="1"/>
        <rFont val="Calibri"/>
        <family val="2"/>
        <scheme val="minor"/>
      </rPr>
      <t>MNR,MBO &amp; STICKY)</t>
    </r>
    <r>
      <rPr>
        <b/>
        <sz val="16"/>
        <color theme="1"/>
        <rFont val="Nudi 01 k"/>
      </rPr>
      <t xml:space="preserve"> ¸ÁÜªÀgÀUÀ¼À£ÀÄß ¥Àj²Ã°¹zÁUÀ PÀAqÀÄ§A¢gÀÄªÀ PÀAzÁAiÀÄ PÉÆgÀvÉAiÀÄ «ªÀgÀUÀ¼ÀÄ.
</t>
    </r>
  </si>
  <si>
    <t xml:space="preserve">OB Feb-24 </t>
  </si>
  <si>
    <t>G Total</t>
  </si>
  <si>
    <t>Added</t>
  </si>
  <si>
    <t xml:space="preserve">February - 2024, Added ASC CASES LT5 &amp; LT6  </t>
  </si>
  <si>
    <t xml:space="preserve"> LT5</t>
  </si>
  <si>
    <r>
      <t xml:space="preserve">d£ÀªÀj-23 jAzÀ r¸ÉA§gï-23 gÀ ªÀgÉV£À  </t>
    </r>
    <r>
      <rPr>
        <b/>
        <sz val="18"/>
        <color theme="1"/>
        <rFont val="MS PMincho"/>
        <family val="1"/>
      </rPr>
      <t>LT5, LT6A &amp; LT6B</t>
    </r>
    <r>
      <rPr>
        <b/>
        <sz val="18"/>
        <color theme="1"/>
        <rFont val="Nudi 01 e"/>
      </rPr>
      <t xml:space="preserve"> dPÁwAiÀÄ ±ÀQÛ ¸ÁÜªÀgÀUÀ¼À£ÀÄß ¥Àj²Ã°¹zÁUÀ PÀAqÀÄ§A¢gÀÄªÀ PÀAzÁAiÀÄ PÉÆgÀvÉAiÀÄ «ªÀgÀUÀ¼ÀÄ.
</t>
    </r>
  </si>
  <si>
    <t>RAMEGOWDA  Kaniyanahundi</t>
  </si>
  <si>
    <t>LT6b(SL)</t>
  </si>
  <si>
    <r>
      <t xml:space="preserve">d£ÀªÀj-23  jAzÀ r¸ÉA§gï-23 gÀ ªÀgÉV£À  </t>
    </r>
    <r>
      <rPr>
        <b/>
        <sz val="14"/>
        <color theme="1"/>
        <rFont val="MS PMincho"/>
        <family val="1"/>
      </rPr>
      <t>LT6b</t>
    </r>
    <r>
      <rPr>
        <b/>
        <sz val="18"/>
        <color theme="1"/>
        <rFont val="MS PMincho"/>
        <family val="1"/>
      </rPr>
      <t xml:space="preserve"> </t>
    </r>
    <r>
      <rPr>
        <b/>
        <sz val="18"/>
        <color theme="1"/>
        <rFont val="Nudi 01 e"/>
      </rPr>
      <t xml:space="preserve">dPÁwAiÀÄ ©Ã¢ ¢Ã¥À ¸ÁÜªÀgÀUÀ¼À£ÀÄß ¥Àj²Ã°¹zÁUÀ PÀAqÀÄ§A¢gÀÄªÀ PÀAzÁAiÀÄ PÉÆgÀvÉAiÀÄ «ªÀgÀUÀ¼ÀÄ.
</t>
    </r>
  </si>
  <si>
    <t xml:space="preserve">ASC ABSTRACT For The Month Of Feb-2024 </t>
  </si>
  <si>
    <t>SL</t>
  </si>
  <si>
    <t>SUB DIVISION NAME:   HUNSUR</t>
  </si>
  <si>
    <t>AUDIT PERIOD:  02/2024 TO 03/2024</t>
  </si>
  <si>
    <t>HT10</t>
  </si>
  <si>
    <t>HT2A</t>
  </si>
  <si>
    <t>The Hunsur Playwood Works</t>
  </si>
  <si>
    <t>Sl No</t>
  </si>
  <si>
    <t>TARIFF</t>
  </si>
  <si>
    <t>Consumer Name</t>
  </si>
  <si>
    <t>Month</t>
  </si>
  <si>
    <t>SHOR CLAIM</t>
  </si>
  <si>
    <t>REASON</t>
  </si>
  <si>
    <t>HHHT-127</t>
  </si>
  <si>
    <t>Excutive Enfineer Minor Irrigation Division Mys</t>
  </si>
  <si>
    <t>HT5</t>
  </si>
  <si>
    <t>President TMC Hunsur(Water supply)</t>
  </si>
  <si>
    <t>HT6</t>
  </si>
  <si>
    <t>The Mariss Spinner ltd</t>
  </si>
  <si>
    <t>EC</t>
  </si>
  <si>
    <t>PF</t>
  </si>
  <si>
    <t>Additional charges</t>
  </si>
  <si>
    <t>HTS4</t>
  </si>
  <si>
    <t>ASST CXCE ENG</t>
  </si>
  <si>
    <t>FC</t>
  </si>
  <si>
    <t xml:space="preserve">Grand Total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</si>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</sst>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/mmm/yy;@"/>
  </numFmts>
  <fonts count="6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Nudi 01 k"/>
    </font>
    <font>
      <b/>
      <sz val="14"/>
      <color theme="1"/>
      <name val="Nudi 01 k"/>
    </font>
    <font>
      <sz val="14"/>
      <color theme="1"/>
      <name val="Nudi 02 e"/>
    </font>
    <font>
      <b/>
      <sz val="18"/>
      <color theme="1"/>
      <name val="Nudi 02 e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Nudi 01 k"/>
    </font>
    <font>
      <b/>
      <sz val="12"/>
      <color theme="1"/>
      <name val="Calibri"/>
      <family val="2"/>
      <scheme val="minor"/>
    </font>
    <font>
      <b/>
      <sz val="18"/>
      <color rgb="FFFF0000"/>
      <name val="Nudi 02 e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Nudi 01 k"/>
    </font>
    <font>
      <sz val="14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Nudi Akshar-01"/>
    </font>
    <font>
      <sz val="14"/>
      <color theme="1"/>
      <name val="Nudi Akshar-01"/>
    </font>
    <font>
      <b/>
      <sz val="14"/>
      <color theme="1"/>
      <name val="Nudi Akshar-01"/>
    </font>
    <font>
      <b/>
      <sz val="10"/>
      <color rgb="FF555555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theme="1"/>
      <name val="Cambria"/>
      <family val="2"/>
      <scheme val="major"/>
    </font>
    <font>
      <b/>
      <sz val="20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Nudi 01 e"/>
    </font>
    <font>
      <b/>
      <sz val="18"/>
      <color theme="1"/>
      <name val="MS PMincho"/>
      <family val="1"/>
    </font>
    <font>
      <b/>
      <sz val="16"/>
      <color theme="1"/>
      <name val="Nudi 01 e"/>
    </font>
    <font>
      <b/>
      <sz val="11"/>
      <color theme="1"/>
      <name val="Nudi 01 e"/>
    </font>
    <font>
      <b/>
      <sz val="14"/>
      <color theme="1"/>
      <name val="MS PMincho"/>
      <family val="1"/>
    </font>
    <font>
      <b/>
      <sz val="16"/>
      <color rgb="FFFF0000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555555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Nudi 01 k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/>
    <xf numFmtId="0" fontId="11" fillId="0" borderId="0" xfId="0" applyFont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17" fontId="1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/>
    <xf numFmtId="0" fontId="11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7" fontId="16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17" fontId="0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0" fillId="0" borderId="1" xfId="0" applyFont="1" applyBorder="1" applyAlignment="1">
      <alignment horizontal="left" indent="1"/>
    </xf>
    <xf numFmtId="0" fontId="0" fillId="0" borderId="2" xfId="0" applyFont="1" applyBorder="1" applyAlignment="1">
      <alignment horizontal="center"/>
    </xf>
    <xf numFmtId="17" fontId="0" fillId="0" borderId="2" xfId="0" applyNumberFormat="1" applyFont="1" applyBorder="1" applyAlignment="1">
      <alignment horizontal="center"/>
    </xf>
    <xf numFmtId="0" fontId="26" fillId="0" borderId="2" xfId="0" applyFont="1" applyBorder="1"/>
    <xf numFmtId="0" fontId="21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1" xfId="0" applyFont="1" applyBorder="1" applyAlignment="1"/>
    <xf numFmtId="0" fontId="0" fillId="0" borderId="9" xfId="0" applyFont="1" applyBorder="1" applyAlignment="1">
      <alignment horizontal="center"/>
    </xf>
    <xf numFmtId="0" fontId="0" fillId="0" borderId="9" xfId="0" applyFont="1" applyBorder="1" applyAlignment="1"/>
    <xf numFmtId="17" fontId="0" fillId="0" borderId="9" xfId="0" applyNumberFormat="1" applyFont="1" applyBorder="1" applyAlignment="1">
      <alignment horizontal="center"/>
    </xf>
    <xf numFmtId="0" fontId="21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7" fillId="0" borderId="7" xfId="0" applyFont="1" applyBorder="1" applyAlignment="1">
      <alignment vertical="center"/>
    </xf>
    <xf numFmtId="17" fontId="16" fillId="0" borderId="1" xfId="0" applyNumberFormat="1" applyFont="1" applyFill="1" applyBorder="1" applyAlignment="1">
      <alignment horizontal="left" vertical="center" wrapText="1"/>
    </xf>
    <xf numFmtId="17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" fontId="22" fillId="0" borderId="4" xfId="0" applyNumberFormat="1" applyFont="1" applyBorder="1" applyAlignment="1">
      <alignment horizontal="center" vertical="center" wrapText="1"/>
    </xf>
    <xf numFmtId="17" fontId="22" fillId="0" borderId="5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21" fillId="0" borderId="1" xfId="0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21" fillId="0" borderId="1" xfId="0" applyNumberFormat="1" applyFont="1" applyBorder="1" applyAlignment="1">
      <alignment horizontal="left" vertical="center"/>
    </xf>
    <xf numFmtId="17" fontId="1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8" xfId="0" applyFont="1" applyFill="1" applyBorder="1"/>
    <xf numFmtId="1" fontId="15" fillId="2" borderId="4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/>
    <xf numFmtId="0" fontId="7" fillId="0" borderId="1" xfId="0" applyFont="1" applyFill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" fontId="0" fillId="0" borderId="0" xfId="0" applyNumberFormat="1"/>
    <xf numFmtId="1" fontId="7" fillId="0" borderId="1" xfId="0" applyNumberFormat="1" applyFont="1" applyBorder="1" applyAlignment="1">
      <alignment vertical="center"/>
    </xf>
    <xf numFmtId="0" fontId="4" fillId="0" borderId="5" xfId="0" applyFont="1" applyFill="1" applyBorder="1" applyAlignment="1"/>
    <xf numFmtId="0" fontId="4" fillId="0" borderId="5" xfId="0" applyFont="1" applyBorder="1" applyAlignment="1">
      <alignment horizontal="center"/>
    </xf>
    <xf numFmtId="0" fontId="33" fillId="0" borderId="5" xfId="0" applyFont="1" applyBorder="1" applyAlignment="1"/>
    <xf numFmtId="0" fontId="4" fillId="0" borderId="5" xfId="0" applyFont="1" applyBorder="1" applyAlignment="1"/>
    <xf numFmtId="17" fontId="34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vertical="center"/>
    </xf>
    <xf numFmtId="17" fontId="36" fillId="0" borderId="1" xfId="0" applyNumberFormat="1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right" vertical="center"/>
    </xf>
    <xf numFmtId="2" fontId="21" fillId="0" borderId="13" xfId="0" applyNumberFormat="1" applyFont="1" applyBorder="1" applyAlignment="1">
      <alignment horizontal="center" vertical="center"/>
    </xf>
    <xf numFmtId="0" fontId="0" fillId="0" borderId="0" xfId="0" applyBorder="1"/>
    <xf numFmtId="0" fontId="36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16" fontId="36" fillId="0" borderId="1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36" fillId="0" borderId="1" xfId="0" applyNumberFormat="1" applyFont="1" applyBorder="1" applyAlignment="1">
      <alignment horizontal="center" vertical="center"/>
    </xf>
    <xf numFmtId="1" fontId="38" fillId="0" borderId="3" xfId="0" applyNumberFormat="1" applyFont="1" applyBorder="1" applyAlignment="1">
      <alignment horizontal="center" vertical="top" wrapText="1"/>
    </xf>
    <xf numFmtId="1" fontId="39" fillId="6" borderId="3" xfId="0" applyNumberFormat="1" applyFont="1" applyFill="1" applyBorder="1" applyAlignment="1">
      <alignment horizontal="center" vertical="top"/>
    </xf>
    <xf numFmtId="1" fontId="38" fillId="0" borderId="3" xfId="0" applyNumberFormat="1" applyFont="1" applyBorder="1" applyAlignment="1">
      <alignment horizontal="center" vertical="top"/>
    </xf>
    <xf numFmtId="164" fontId="38" fillId="0" borderId="3" xfId="0" applyNumberFormat="1" applyFont="1" applyBorder="1" applyAlignment="1">
      <alignment horizontal="center" vertical="top"/>
    </xf>
    <xf numFmtId="1" fontId="1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" fontId="22" fillId="0" borderId="1" xfId="0" applyNumberFormat="1" applyFont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7" borderId="0" xfId="0" applyFill="1"/>
    <xf numFmtId="0" fontId="39" fillId="7" borderId="0" xfId="0" applyFont="1" applyFill="1" applyAlignment="1">
      <alignment horizontal="center" vertical="center"/>
    </xf>
    <xf numFmtId="1" fontId="0" fillId="7" borderId="0" xfId="0" applyNumberFormat="1" applyFill="1"/>
    <xf numFmtId="1" fontId="0" fillId="7" borderId="0" xfId="0" applyNumberFormat="1" applyFill="1" applyAlignment="1">
      <alignment horizontal="left"/>
    </xf>
    <xf numFmtId="164" fontId="0" fillId="7" borderId="0" xfId="0" applyNumberFormat="1" applyFill="1" applyAlignment="1">
      <alignment horizontal="center"/>
    </xf>
    <xf numFmtId="0" fontId="42" fillId="0" borderId="0" xfId="0" applyFont="1" applyAlignment="1">
      <alignment vertical="center"/>
    </xf>
    <xf numFmtId="1" fontId="39" fillId="6" borderId="3" xfId="0" applyNumberFormat="1" applyFont="1" applyFill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/>
    </xf>
    <xf numFmtId="17" fontId="4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" fontId="7" fillId="0" borderId="2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" fontId="32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1" fontId="31" fillId="6" borderId="3" xfId="0" applyNumberFormat="1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17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7" fillId="6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34" fillId="0" borderId="1" xfId="0" applyNumberFormat="1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left"/>
    </xf>
    <xf numFmtId="164" fontId="9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164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Font="1"/>
    <xf numFmtId="0" fontId="25" fillId="0" borderId="1" xfId="0" applyFont="1" applyBorder="1" applyAlignment="1">
      <alignment horizontal="right" vertical="center"/>
    </xf>
    <xf numFmtId="0" fontId="52" fillId="0" borderId="0" xfId="0" applyFont="1" applyAlignment="1">
      <alignment horizontal="left" vertical="center"/>
    </xf>
    <xf numFmtId="164" fontId="52" fillId="0" borderId="0" xfId="0" applyNumberFormat="1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/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6" fontId="36" fillId="0" borderId="2" xfId="0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/>
    </xf>
    <xf numFmtId="0" fontId="54" fillId="0" borderId="1" xfId="0" applyFont="1" applyBorder="1"/>
    <xf numFmtId="2" fontId="54" fillId="0" borderId="1" xfId="0" applyNumberFormat="1" applyFont="1" applyBorder="1"/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36" fillId="0" borderId="2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7" fontId="17" fillId="0" borderId="4" xfId="0" applyNumberFormat="1" applyFont="1" applyFill="1" applyBorder="1" applyAlignment="1">
      <alignment horizontal="center" wrapText="1"/>
    </xf>
    <xf numFmtId="17" fontId="17" fillId="0" borderId="5" xfId="0" applyNumberFormat="1" applyFont="1" applyFill="1" applyBorder="1" applyAlignment="1">
      <alignment horizontal="center" wrapText="1"/>
    </xf>
    <xf numFmtId="17" fontId="17" fillId="0" borderId="6" xfId="0" applyNumberFormat="1" applyFont="1" applyFill="1" applyBorder="1" applyAlignment="1">
      <alignment horizontal="center" wrapText="1"/>
    </xf>
    <xf numFmtId="1" fontId="14" fillId="2" borderId="3" xfId="0" applyNumberFormat="1" applyFont="1" applyFill="1" applyBorder="1" applyAlignment="1">
      <alignment horizontal="center" vertical="center"/>
    </xf>
    <xf numFmtId="17" fontId="7" fillId="4" borderId="4" xfId="0" applyNumberFormat="1" applyFont="1" applyFill="1" applyBorder="1" applyAlignment="1">
      <alignment horizontal="center" vertical="center" wrapText="1"/>
    </xf>
    <xf numFmtId="17" fontId="7" fillId="4" borderId="5" xfId="0" applyNumberFormat="1" applyFont="1" applyFill="1" applyBorder="1" applyAlignment="1">
      <alignment horizontal="center" vertical="center" wrapText="1"/>
    </xf>
    <xf numFmtId="17" fontId="7" fillId="4" borderId="6" xfId="0" applyNumberFormat="1" applyFont="1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1" fontId="42" fillId="0" borderId="3" xfId="0" applyNumberFormat="1" applyFont="1" applyBorder="1" applyAlignment="1">
      <alignment horizontal="center" vertical="top" wrapText="1"/>
    </xf>
    <xf numFmtId="0" fontId="4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center" vertical="top" wrapText="1"/>
    </xf>
    <xf numFmtId="1" fontId="28" fillId="0" borderId="0" xfId="0" applyNumberFormat="1" applyFont="1" applyAlignment="1">
      <alignment horizontal="center" vertical="top"/>
    </xf>
    <xf numFmtId="1" fontId="14" fillId="0" borderId="5" xfId="0" applyNumberFormat="1" applyFont="1" applyBorder="1" applyAlignment="1">
      <alignment horizontal="center" vertical="top" wrapText="1"/>
    </xf>
    <xf numFmtId="0" fontId="40" fillId="0" borderId="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7" fontId="28" fillId="2" borderId="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16" fontId="3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55" fillId="0" borderId="1" xfId="0" applyNumberFormat="1" applyFont="1" applyBorder="1"/>
    <xf numFmtId="1" fontId="55" fillId="0" borderId="0" xfId="0" applyNumberFormat="1" applyFont="1"/>
    <xf numFmtId="15" fontId="56" fillId="9" borderId="18" xfId="0" applyNumberFormat="1" applyFont="1" applyFill="1" applyBorder="1" applyAlignment="1">
      <alignment vertical="top"/>
    </xf>
    <xf numFmtId="15" fontId="3" fillId="0" borderId="1" xfId="0" applyNumberFormat="1" applyFont="1" applyBorder="1"/>
    <xf numFmtId="0" fontId="3" fillId="0" borderId="1" xfId="0" applyFont="1" applyBorder="1"/>
    <xf numFmtId="15" fontId="3" fillId="0" borderId="2" xfId="0" applyNumberFormat="1" applyFont="1" applyBorder="1"/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53" fillId="0" borderId="9" xfId="0" applyFont="1" applyBorder="1" applyAlignment="1"/>
    <xf numFmtId="0" fontId="53" fillId="0" borderId="1" xfId="0" applyFont="1" applyBorder="1" applyAlignment="1"/>
    <xf numFmtId="0" fontId="53" fillId="5" borderId="1" xfId="0" applyFont="1" applyFill="1" applyBorder="1" applyAlignment="1"/>
    <xf numFmtId="0" fontId="53" fillId="0" borderId="0" xfId="0" applyFont="1"/>
    <xf numFmtId="0" fontId="57" fillId="0" borderId="1" xfId="0" applyFont="1" applyBorder="1"/>
    <xf numFmtId="1" fontId="61" fillId="2" borderId="1" xfId="0" applyNumberFormat="1" applyFont="1" applyFill="1" applyBorder="1" applyAlignment="1">
      <alignment horizontal="center" vertical="center"/>
    </xf>
    <xf numFmtId="17" fontId="29" fillId="0" borderId="1" xfId="0" applyNumberFormat="1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53" fillId="0" borderId="0" xfId="0" applyFont="1" applyBorder="1"/>
    <xf numFmtId="0" fontId="62" fillId="0" borderId="1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</cellXfs>
  <cellStyles count="45"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 2" xfId="1"/>
    <cellStyle name="Normal 2 2 2" xfId="4"/>
    <cellStyle name="Normal 2 3" xfId="5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6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4" xfId="2"/>
    <cellStyle name="Normal 42" xfId="40"/>
    <cellStyle name="Normal 44" xfId="38"/>
    <cellStyle name="Normal 45" xfId="39"/>
    <cellStyle name="Normal 47" xfId="41"/>
    <cellStyle name="Normal 48" xfId="42"/>
    <cellStyle name="Normal 49" xfId="43"/>
    <cellStyle name="Normal 5" xfId="7"/>
    <cellStyle name="Normal 51" xfId="44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nsur%20division%20monthly%20statements/R1%20To%20R11%20Statments/ACC%20ALL%20SUB%20DIVISIONS/H%20D%20KO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unsur%20division%20monthly%20statements/R1%20To%20R11%20Statments/ACC%20ALL%20SUB%20DIVISIONS/SARG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NO &amp; Tariff vise(Pendings) "/>
      <sheetName val="Recovery"/>
      <sheetName val="Sheet3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NO VISE &amp; YEAR VISE"/>
      <sheetName val="RECOVERY"/>
      <sheetName val="Sheet3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0" workbookViewId="0">
      <selection activeCell="E32" sqref="E32"/>
    </sheetView>
  </sheetViews>
  <sheetFormatPr defaultRowHeight="15"/>
  <cols>
    <col min="1" max="1" width="13.7109375" customWidth="1"/>
    <col min="2" max="2" width="17.5703125" customWidth="1"/>
    <col min="3" max="3" width="16.140625" customWidth="1"/>
    <col min="4" max="4" width="21.5703125" customWidth="1"/>
    <col min="5" max="5" width="19" customWidth="1"/>
    <col min="6" max="6" width="23.140625" bestFit="1" customWidth="1"/>
    <col min="7" max="7" width="12.85546875" customWidth="1"/>
    <col min="8" max="8" width="18.28515625" customWidth="1"/>
    <col min="9" max="9" width="12.5703125" customWidth="1"/>
  </cols>
  <sheetData>
    <row r="1" spans="1:15" ht="35.25" customHeight="1">
      <c r="A1" s="211" t="s">
        <v>292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5" ht="20.25">
      <c r="A2" s="211" t="s">
        <v>293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02"/>
    </row>
    <row r="3" spans="1:15" ht="28.5" customHeight="1">
      <c r="A3" s="114" t="s">
        <v>297</v>
      </c>
      <c r="B3" s="114" t="s">
        <v>74</v>
      </c>
      <c r="C3" s="114" t="s">
        <v>298</v>
      </c>
      <c r="D3" s="114" t="s">
        <v>299</v>
      </c>
      <c r="E3" s="114" t="s">
        <v>300</v>
      </c>
      <c r="F3" s="114" t="s">
        <v>301</v>
      </c>
      <c r="G3" s="114" t="s">
        <v>302</v>
      </c>
      <c r="H3" s="114" t="s">
        <v>227</v>
      </c>
      <c r="I3" s="114" t="s">
        <v>23</v>
      </c>
      <c r="O3" s="102"/>
    </row>
    <row r="4" spans="1:15" ht="15.75">
      <c r="A4" s="218">
        <v>1</v>
      </c>
      <c r="B4" s="218" t="s">
        <v>294</v>
      </c>
      <c r="C4" s="218" t="s">
        <v>295</v>
      </c>
      <c r="D4" s="219" t="s">
        <v>296</v>
      </c>
      <c r="E4" s="116">
        <v>45435</v>
      </c>
      <c r="F4" s="100">
        <v>6031</v>
      </c>
      <c r="G4" s="212" t="s">
        <v>21</v>
      </c>
      <c r="H4" s="1"/>
      <c r="I4" s="1"/>
      <c r="J4" s="102"/>
      <c r="K4" s="102"/>
      <c r="L4" s="102"/>
      <c r="M4" s="102"/>
      <c r="N4" s="102"/>
      <c r="O4" s="102"/>
    </row>
    <row r="5" spans="1:15" ht="15.75">
      <c r="A5" s="218"/>
      <c r="B5" s="218"/>
      <c r="C5" s="218"/>
      <c r="D5" s="219"/>
      <c r="E5" s="116">
        <v>45466</v>
      </c>
      <c r="F5" s="100">
        <v>6049</v>
      </c>
      <c r="G5" s="213"/>
      <c r="H5" s="1"/>
      <c r="I5" s="1"/>
      <c r="J5" s="102"/>
      <c r="K5" s="102"/>
      <c r="L5" s="102"/>
      <c r="M5" s="102"/>
      <c r="N5" s="102"/>
      <c r="O5" s="102"/>
    </row>
    <row r="6" spans="1:15" ht="15.75">
      <c r="A6" s="218"/>
      <c r="B6" s="218"/>
      <c r="C6" s="218"/>
      <c r="D6" s="219"/>
      <c r="E6" s="116">
        <v>45496</v>
      </c>
      <c r="F6" s="100">
        <v>499</v>
      </c>
      <c r="G6" s="213"/>
      <c r="H6" s="1"/>
      <c r="I6" s="1"/>
      <c r="J6" s="102"/>
      <c r="K6" s="102"/>
      <c r="L6" s="102"/>
      <c r="M6" s="102"/>
      <c r="N6" s="102"/>
      <c r="O6" s="102"/>
    </row>
    <row r="7" spans="1:15" ht="15.75">
      <c r="A7" s="218"/>
      <c r="B7" s="218"/>
      <c r="C7" s="218"/>
      <c r="D7" s="219"/>
      <c r="E7" s="116">
        <v>45527</v>
      </c>
      <c r="F7" s="100">
        <v>5827</v>
      </c>
      <c r="G7" s="213"/>
      <c r="H7" s="1"/>
      <c r="I7" s="1"/>
      <c r="J7" s="102"/>
      <c r="K7" s="102"/>
      <c r="L7" s="102"/>
      <c r="M7" s="102"/>
      <c r="N7" s="102"/>
      <c r="O7" s="102"/>
    </row>
    <row r="8" spans="1:15" ht="15.75">
      <c r="A8" s="218"/>
      <c r="B8" s="218"/>
      <c r="C8" s="218"/>
      <c r="D8" s="219"/>
      <c r="E8" s="116">
        <v>45558</v>
      </c>
      <c r="F8" s="100">
        <v>5090</v>
      </c>
      <c r="G8" s="213"/>
      <c r="H8" s="1"/>
      <c r="I8" s="1"/>
      <c r="J8" s="102"/>
      <c r="K8" s="102"/>
      <c r="L8" s="102"/>
      <c r="M8" s="102"/>
      <c r="N8" s="102"/>
      <c r="O8" s="102"/>
    </row>
    <row r="9" spans="1:15" ht="15.75">
      <c r="A9" s="218"/>
      <c r="B9" s="218"/>
      <c r="C9" s="218"/>
      <c r="D9" s="219"/>
      <c r="E9" s="116">
        <v>45588</v>
      </c>
      <c r="F9" s="100">
        <v>3986</v>
      </c>
      <c r="G9" s="213"/>
      <c r="H9" s="1"/>
      <c r="I9" s="1"/>
      <c r="J9" s="102"/>
      <c r="K9" s="102"/>
      <c r="L9" s="102"/>
      <c r="M9" s="102"/>
      <c r="N9" s="102"/>
      <c r="O9" s="102"/>
    </row>
    <row r="10" spans="1:15" ht="15.75">
      <c r="A10" s="218"/>
      <c r="B10" s="218"/>
      <c r="C10" s="218"/>
      <c r="D10" s="219"/>
      <c r="E10" s="116">
        <v>45619</v>
      </c>
      <c r="F10" s="100">
        <v>7474</v>
      </c>
      <c r="G10" s="213"/>
      <c r="H10" s="1"/>
      <c r="I10" s="1"/>
      <c r="J10" s="102"/>
      <c r="K10" s="102"/>
      <c r="L10" s="102"/>
      <c r="M10" s="102"/>
      <c r="N10" s="102"/>
      <c r="O10" s="102"/>
    </row>
    <row r="11" spans="1:15" ht="15.75">
      <c r="A11" s="218"/>
      <c r="B11" s="218"/>
      <c r="C11" s="218"/>
      <c r="D11" s="219"/>
      <c r="E11" s="196">
        <v>45649</v>
      </c>
      <c r="F11" s="100">
        <v>5236</v>
      </c>
      <c r="G11" s="213"/>
      <c r="H11" s="1"/>
      <c r="I11" s="1"/>
      <c r="J11" s="102"/>
      <c r="K11" s="102"/>
      <c r="L11" s="102"/>
      <c r="M11" s="102"/>
      <c r="N11" s="102"/>
      <c r="O11" s="102"/>
    </row>
    <row r="12" spans="1:15" ht="15.75">
      <c r="A12" s="218"/>
      <c r="B12" s="218"/>
      <c r="C12" s="218"/>
      <c r="D12" s="219"/>
      <c r="E12" s="116">
        <v>45315</v>
      </c>
      <c r="F12" s="100">
        <v>3092</v>
      </c>
      <c r="G12" s="213"/>
      <c r="H12" s="1"/>
      <c r="I12" s="1"/>
      <c r="J12" s="102"/>
      <c r="K12" s="102"/>
      <c r="L12" s="102"/>
      <c r="M12" s="102"/>
      <c r="N12" s="102"/>
      <c r="O12" s="102"/>
    </row>
    <row r="13" spans="1:15" s="102" customFormat="1" ht="15.75" customHeight="1">
      <c r="A13" s="218"/>
      <c r="B13" s="218"/>
      <c r="C13" s="218"/>
      <c r="D13" s="219"/>
      <c r="E13" s="116">
        <v>55</v>
      </c>
      <c r="F13" s="100">
        <v>4569</v>
      </c>
      <c r="G13" s="213"/>
      <c r="H13" s="1"/>
      <c r="I13" s="1"/>
    </row>
    <row r="14" spans="1:15" ht="15.75">
      <c r="A14" s="218"/>
      <c r="B14" s="218"/>
      <c r="C14" s="218"/>
      <c r="D14" s="219"/>
      <c r="E14" s="197">
        <v>45375</v>
      </c>
      <c r="F14" s="100">
        <v>5623</v>
      </c>
      <c r="G14" s="214"/>
      <c r="H14" s="1"/>
      <c r="I14" s="1"/>
      <c r="J14" s="102"/>
      <c r="K14" s="102"/>
      <c r="L14" s="102"/>
      <c r="M14" s="102"/>
      <c r="N14" s="102"/>
    </row>
    <row r="15" spans="1:15" ht="43.5" customHeight="1">
      <c r="A15" s="115">
        <v>2</v>
      </c>
      <c r="B15" s="22" t="s">
        <v>303</v>
      </c>
      <c r="C15" s="115" t="s">
        <v>272</v>
      </c>
      <c r="D15" s="198" t="s">
        <v>304</v>
      </c>
      <c r="E15" s="116">
        <v>45649</v>
      </c>
      <c r="F15" s="100">
        <v>44</v>
      </c>
      <c r="G15" s="114" t="s">
        <v>309</v>
      </c>
      <c r="H15" s="114"/>
      <c r="I15" s="114"/>
    </row>
    <row r="16" spans="1:15" ht="35.25" customHeight="1">
      <c r="A16" s="199">
        <v>3</v>
      </c>
      <c r="B16" s="199" t="s">
        <v>305</v>
      </c>
      <c r="C16" s="199" t="s">
        <v>65</v>
      </c>
      <c r="D16" s="200" t="s">
        <v>306</v>
      </c>
      <c r="E16" s="116">
        <v>45315</v>
      </c>
      <c r="F16" s="100">
        <v>1095</v>
      </c>
      <c r="G16" s="199" t="s">
        <v>310</v>
      </c>
      <c r="H16" s="199"/>
      <c r="I16" s="199"/>
    </row>
    <row r="17" spans="1:9" ht="15" customHeight="1">
      <c r="A17" s="215">
        <v>4</v>
      </c>
      <c r="B17" s="215" t="s">
        <v>307</v>
      </c>
      <c r="C17" s="215" t="s">
        <v>295</v>
      </c>
      <c r="D17" s="206" t="s">
        <v>308</v>
      </c>
      <c r="E17" s="201">
        <v>45405</v>
      </c>
      <c r="F17" s="100">
        <v>17500</v>
      </c>
      <c r="G17" s="206" t="s">
        <v>311</v>
      </c>
      <c r="H17" s="199"/>
      <c r="I17" s="199"/>
    </row>
    <row r="18" spans="1:9" ht="15" customHeight="1">
      <c r="A18" s="216"/>
      <c r="B18" s="216"/>
      <c r="C18" s="216"/>
      <c r="D18" s="207"/>
      <c r="E18" s="116">
        <v>45435</v>
      </c>
      <c r="F18" s="100">
        <v>17500</v>
      </c>
      <c r="G18" s="207"/>
      <c r="H18" s="199"/>
      <c r="I18" s="199"/>
    </row>
    <row r="19" spans="1:9" ht="15" customHeight="1">
      <c r="A19" s="216"/>
      <c r="B19" s="216"/>
      <c r="C19" s="216"/>
      <c r="D19" s="207"/>
      <c r="E19" s="116">
        <v>45466</v>
      </c>
      <c r="F19" s="100">
        <v>5750</v>
      </c>
      <c r="G19" s="207"/>
      <c r="H19" s="114"/>
      <c r="I19" s="114"/>
    </row>
    <row r="20" spans="1:9" ht="15.75">
      <c r="A20" s="216"/>
      <c r="B20" s="216"/>
      <c r="C20" s="216"/>
      <c r="D20" s="207"/>
      <c r="E20" s="116">
        <v>45496</v>
      </c>
      <c r="F20" s="100">
        <v>35000</v>
      </c>
      <c r="G20" s="207"/>
      <c r="H20" s="114"/>
      <c r="I20" s="114"/>
    </row>
    <row r="21" spans="1:9" ht="15" customHeight="1">
      <c r="A21" s="216"/>
      <c r="B21" s="216"/>
      <c r="C21" s="216"/>
      <c r="D21" s="207"/>
      <c r="E21" s="116">
        <v>45527</v>
      </c>
      <c r="F21" s="100">
        <v>70000</v>
      </c>
      <c r="G21" s="207"/>
      <c r="H21" s="114"/>
      <c r="I21" s="114"/>
    </row>
    <row r="22" spans="1:9" ht="18.75" customHeight="1">
      <c r="A22" s="216"/>
      <c r="B22" s="216"/>
      <c r="C22" s="216"/>
      <c r="D22" s="207"/>
      <c r="E22" s="116">
        <v>45558</v>
      </c>
      <c r="F22" s="100">
        <v>63000</v>
      </c>
      <c r="G22" s="207"/>
      <c r="H22" s="1"/>
      <c r="I22" s="1"/>
    </row>
    <row r="23" spans="1:9" ht="15.75">
      <c r="A23" s="216"/>
      <c r="B23" s="216"/>
      <c r="C23" s="216"/>
      <c r="D23" s="207"/>
      <c r="E23" s="116">
        <v>45588</v>
      </c>
      <c r="F23" s="100">
        <v>87500</v>
      </c>
      <c r="G23" s="207"/>
      <c r="H23" s="1"/>
      <c r="I23" s="1"/>
    </row>
    <row r="24" spans="1:9" ht="23.25" customHeight="1">
      <c r="A24" s="217"/>
      <c r="B24" s="217"/>
      <c r="C24" s="217"/>
      <c r="D24" s="208"/>
      <c r="E24" s="116">
        <v>45619</v>
      </c>
      <c r="F24" s="100">
        <v>61250</v>
      </c>
      <c r="G24" s="208"/>
      <c r="H24" s="1"/>
      <c r="I24" s="1"/>
    </row>
    <row r="25" spans="1:9" ht="27.75" customHeight="1">
      <c r="A25" s="202"/>
      <c r="B25" s="202"/>
      <c r="C25" s="202"/>
      <c r="D25" s="202"/>
      <c r="E25" s="202" t="s">
        <v>5</v>
      </c>
      <c r="F25" s="203">
        <f>SUM(F4:F24)</f>
        <v>412115</v>
      </c>
      <c r="G25" s="202"/>
      <c r="H25" s="202"/>
      <c r="I25" s="202"/>
    </row>
    <row r="26" spans="1:9" ht="23.25" customHeight="1">
      <c r="A26" s="209" t="s">
        <v>10</v>
      </c>
      <c r="B26" s="210"/>
      <c r="C26" s="209" t="s">
        <v>11</v>
      </c>
      <c r="D26" s="210"/>
    </row>
    <row r="27" spans="1:9" ht="23.25" customHeight="1">
      <c r="A27" s="55" t="s">
        <v>1</v>
      </c>
      <c r="B27" s="2" t="s">
        <v>8</v>
      </c>
      <c r="C27" s="2" t="s">
        <v>12</v>
      </c>
      <c r="D27" s="2" t="s">
        <v>2</v>
      </c>
    </row>
    <row r="28" spans="1:9" ht="18">
      <c r="A28" s="55">
        <v>1</v>
      </c>
      <c r="B28" s="56" t="s">
        <v>9</v>
      </c>
      <c r="C28" s="2">
        <v>4</v>
      </c>
      <c r="D28" s="2">
        <v>412115</v>
      </c>
    </row>
    <row r="29" spans="1:9" ht="18">
      <c r="A29" s="3"/>
      <c r="B29" s="3" t="s">
        <v>5</v>
      </c>
      <c r="C29" s="57">
        <f>SUM(C28:C28)</f>
        <v>4</v>
      </c>
      <c r="D29" s="57">
        <f>SUM(D28:D28)</f>
        <v>412115</v>
      </c>
    </row>
    <row r="35" ht="13.5" customHeight="1"/>
  </sheetData>
  <mergeCells count="14">
    <mergeCell ref="G17:G24"/>
    <mergeCell ref="A26:B26"/>
    <mergeCell ref="C26:D26"/>
    <mergeCell ref="A1:N1"/>
    <mergeCell ref="A2:N2"/>
    <mergeCell ref="G4:G14"/>
    <mergeCell ref="D17:D24"/>
    <mergeCell ref="C17:C24"/>
    <mergeCell ref="B17:B24"/>
    <mergeCell ref="A17:A24"/>
    <mergeCell ref="A4:A14"/>
    <mergeCell ref="B4:B14"/>
    <mergeCell ref="C4:C14"/>
    <mergeCell ref="D4:D1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13" workbookViewId="0">
      <selection sqref="A1:N4"/>
    </sheetView>
  </sheetViews>
  <sheetFormatPr defaultRowHeight="15"/>
  <cols>
    <col min="2" max="2" width="17.140625" customWidth="1"/>
    <col min="4" max="4" width="13.42578125" bestFit="1" customWidth="1"/>
    <col min="6" max="6" width="36" bestFit="1" customWidth="1"/>
    <col min="7" max="10" width="10.7109375" bestFit="1" customWidth="1"/>
    <col min="12" max="12" width="10.5703125" bestFit="1" customWidth="1"/>
    <col min="13" max="13" width="10.7109375" bestFit="1" customWidth="1"/>
    <col min="14" max="14" width="22.140625" bestFit="1" customWidth="1"/>
  </cols>
  <sheetData>
    <row r="1" spans="1:14" ht="20.25">
      <c r="A1" s="211" t="s">
        <v>16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0.25">
      <c r="A2" s="211" t="s">
        <v>17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ht="20.25">
      <c r="A3" s="211" t="s">
        <v>18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14" ht="31.5" customHeight="1">
      <c r="A4" s="211" t="s">
        <v>19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14" ht="19.5" customHeight="1">
      <c r="A5" s="223" t="s">
        <v>229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5"/>
    </row>
    <row r="6" spans="1:14" ht="15" customHeight="1">
      <c r="A6" s="223" t="s">
        <v>24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5"/>
    </row>
    <row r="7" spans="1:14" ht="157.5">
      <c r="A7" s="9" t="s">
        <v>25</v>
      </c>
      <c r="B7" s="9" t="s">
        <v>26</v>
      </c>
      <c r="C7" s="10" t="s">
        <v>27</v>
      </c>
      <c r="D7" s="10"/>
      <c r="E7" s="10"/>
      <c r="F7" s="11" t="s">
        <v>28</v>
      </c>
      <c r="G7" s="11" t="s">
        <v>29</v>
      </c>
      <c r="H7" s="11" t="s">
        <v>30</v>
      </c>
      <c r="I7" s="11" t="s">
        <v>31</v>
      </c>
      <c r="J7" s="9" t="s">
        <v>32</v>
      </c>
      <c r="K7" s="9" t="s">
        <v>33</v>
      </c>
      <c r="L7" s="9" t="s">
        <v>34</v>
      </c>
      <c r="M7" s="9" t="s">
        <v>35</v>
      </c>
      <c r="N7" s="4" t="s">
        <v>22</v>
      </c>
    </row>
    <row r="8" spans="1:14" ht="18.75">
      <c r="A8" s="224" t="s">
        <v>36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5"/>
    </row>
    <row r="9" spans="1:14" ht="43.5">
      <c r="A9" s="113">
        <v>1</v>
      </c>
      <c r="B9" s="113" t="s">
        <v>231</v>
      </c>
      <c r="C9" s="73" t="s">
        <v>232</v>
      </c>
      <c r="D9" s="81" t="s">
        <v>233</v>
      </c>
      <c r="E9" s="81">
        <v>45282</v>
      </c>
      <c r="F9" s="73" t="s">
        <v>234</v>
      </c>
      <c r="G9" s="85">
        <v>12</v>
      </c>
      <c r="H9" s="85">
        <v>5</v>
      </c>
      <c r="I9" s="82">
        <f t="shared" ref="I9:I16" si="0">G9-H9</f>
        <v>7</v>
      </c>
      <c r="J9" s="85">
        <v>28</v>
      </c>
      <c r="K9" s="85">
        <v>3</v>
      </c>
      <c r="L9" s="85">
        <v>4</v>
      </c>
      <c r="M9" s="84">
        <f t="shared" ref="M9:M16" si="1">J9+K9+L9</f>
        <v>35</v>
      </c>
      <c r="N9" s="91"/>
    </row>
    <row r="10" spans="1:14" ht="56.25">
      <c r="A10" s="113">
        <v>2</v>
      </c>
      <c r="B10" s="52" t="s">
        <v>235</v>
      </c>
      <c r="C10" s="73" t="s">
        <v>236</v>
      </c>
      <c r="D10" s="81" t="s">
        <v>237</v>
      </c>
      <c r="E10" s="81" t="s">
        <v>238</v>
      </c>
      <c r="F10" s="73" t="s">
        <v>239</v>
      </c>
      <c r="G10" s="83">
        <v>189</v>
      </c>
      <c r="H10" s="83">
        <v>39</v>
      </c>
      <c r="I10" s="82">
        <f t="shared" si="0"/>
        <v>150</v>
      </c>
      <c r="J10" s="83">
        <v>597</v>
      </c>
      <c r="K10" s="83">
        <v>54</v>
      </c>
      <c r="L10" s="83">
        <v>80</v>
      </c>
      <c r="M10" s="84">
        <f t="shared" si="1"/>
        <v>731</v>
      </c>
    </row>
    <row r="11" spans="1:14" ht="21.75">
      <c r="A11" s="113">
        <v>3</v>
      </c>
      <c r="B11" s="113" t="s">
        <v>240</v>
      </c>
      <c r="C11" s="73" t="s">
        <v>241</v>
      </c>
      <c r="D11" s="81" t="s">
        <v>242</v>
      </c>
      <c r="E11" s="81">
        <v>45007</v>
      </c>
      <c r="F11" s="73" t="s">
        <v>40</v>
      </c>
      <c r="G11" s="85">
        <v>66</v>
      </c>
      <c r="H11" s="85">
        <v>15</v>
      </c>
      <c r="I11" s="82">
        <f t="shared" si="0"/>
        <v>51</v>
      </c>
      <c r="J11" s="85">
        <v>201</v>
      </c>
      <c r="K11" s="85">
        <v>18</v>
      </c>
      <c r="L11" s="85">
        <v>27</v>
      </c>
      <c r="M11" s="84">
        <f t="shared" si="1"/>
        <v>246</v>
      </c>
    </row>
    <row r="12" spans="1:14" ht="43.5">
      <c r="A12" s="113">
        <v>4</v>
      </c>
      <c r="B12" s="113" t="s">
        <v>243</v>
      </c>
      <c r="C12" s="73" t="s">
        <v>244</v>
      </c>
      <c r="D12" s="81" t="s">
        <v>245</v>
      </c>
      <c r="E12" s="81">
        <v>45160</v>
      </c>
      <c r="F12" s="73" t="s">
        <v>230</v>
      </c>
      <c r="G12" s="85">
        <v>29</v>
      </c>
      <c r="H12" s="85">
        <v>4</v>
      </c>
      <c r="I12" s="82">
        <f t="shared" si="0"/>
        <v>25</v>
      </c>
      <c r="J12" s="85">
        <v>100</v>
      </c>
      <c r="K12" s="85">
        <v>9</v>
      </c>
      <c r="L12" s="85">
        <v>13</v>
      </c>
      <c r="M12" s="84">
        <f t="shared" si="1"/>
        <v>122</v>
      </c>
    </row>
    <row r="13" spans="1:14" ht="65.25">
      <c r="A13" s="113">
        <v>5</v>
      </c>
      <c r="B13" s="113" t="s">
        <v>246</v>
      </c>
      <c r="C13" s="73" t="s">
        <v>247</v>
      </c>
      <c r="D13" s="81" t="s">
        <v>248</v>
      </c>
      <c r="E13" s="81">
        <v>45160</v>
      </c>
      <c r="F13" s="73" t="s">
        <v>230</v>
      </c>
      <c r="G13" s="85">
        <v>17</v>
      </c>
      <c r="H13" s="85">
        <v>6</v>
      </c>
      <c r="I13" s="82">
        <f t="shared" si="0"/>
        <v>11</v>
      </c>
      <c r="J13" s="85">
        <v>44</v>
      </c>
      <c r="K13" s="85">
        <v>4</v>
      </c>
      <c r="L13" s="85">
        <v>6</v>
      </c>
      <c r="M13" s="84">
        <f t="shared" si="1"/>
        <v>54</v>
      </c>
    </row>
    <row r="14" spans="1:14" ht="21.75">
      <c r="A14" s="113">
        <v>6</v>
      </c>
      <c r="B14" s="113" t="s">
        <v>249</v>
      </c>
      <c r="C14" s="73" t="s">
        <v>250</v>
      </c>
      <c r="D14" s="81" t="s">
        <v>251</v>
      </c>
      <c r="E14" s="81">
        <v>45252</v>
      </c>
      <c r="F14" s="73" t="s">
        <v>61</v>
      </c>
      <c r="G14" s="85">
        <v>27</v>
      </c>
      <c r="H14" s="85">
        <v>8</v>
      </c>
      <c r="I14" s="82">
        <f t="shared" si="0"/>
        <v>19</v>
      </c>
      <c r="J14" s="85">
        <v>76</v>
      </c>
      <c r="K14" s="85">
        <v>7</v>
      </c>
      <c r="L14" s="85">
        <v>10</v>
      </c>
      <c r="M14" s="84">
        <f t="shared" si="1"/>
        <v>93</v>
      </c>
    </row>
    <row r="15" spans="1:14" ht="56.25">
      <c r="A15" s="113">
        <v>7</v>
      </c>
      <c r="B15" s="113" t="s">
        <v>252</v>
      </c>
      <c r="C15" s="73" t="s">
        <v>253</v>
      </c>
      <c r="D15" s="81" t="s">
        <v>254</v>
      </c>
      <c r="E15" s="81" t="s">
        <v>255</v>
      </c>
      <c r="F15" s="73" t="s">
        <v>213</v>
      </c>
      <c r="G15" s="85">
        <v>256</v>
      </c>
      <c r="H15" s="85">
        <v>45</v>
      </c>
      <c r="I15" s="82">
        <f t="shared" si="0"/>
        <v>211</v>
      </c>
      <c r="J15" s="85">
        <v>844</v>
      </c>
      <c r="K15" s="85">
        <v>76</v>
      </c>
      <c r="L15" s="85">
        <v>112</v>
      </c>
      <c r="M15" s="84">
        <f t="shared" si="1"/>
        <v>1032</v>
      </c>
    </row>
    <row r="16" spans="1:14" ht="37.5">
      <c r="A16" s="113">
        <v>8</v>
      </c>
      <c r="B16" s="113" t="s">
        <v>256</v>
      </c>
      <c r="C16" s="73" t="s">
        <v>257</v>
      </c>
      <c r="D16" s="81" t="s">
        <v>258</v>
      </c>
      <c r="E16" s="81">
        <v>45252</v>
      </c>
      <c r="F16" s="73" t="s">
        <v>61</v>
      </c>
      <c r="G16" s="85">
        <v>28</v>
      </c>
      <c r="H16" s="85">
        <v>6</v>
      </c>
      <c r="I16" s="82">
        <f t="shared" si="0"/>
        <v>22</v>
      </c>
      <c r="J16" s="85">
        <v>88</v>
      </c>
      <c r="K16" s="85">
        <v>8</v>
      </c>
      <c r="L16" s="85">
        <v>12</v>
      </c>
      <c r="M16" s="84">
        <f t="shared" si="1"/>
        <v>108</v>
      </c>
    </row>
    <row r="17" spans="1:13" ht="27.75">
      <c r="A17" s="14"/>
      <c r="B17" s="113"/>
      <c r="C17" s="86"/>
      <c r="D17" s="38"/>
      <c r="E17" s="38"/>
      <c r="F17" s="86"/>
      <c r="G17" s="85"/>
      <c r="H17" s="85"/>
      <c r="I17" s="220" t="s">
        <v>62</v>
      </c>
      <c r="J17" s="221"/>
      <c r="K17" s="221"/>
      <c r="L17" s="222"/>
      <c r="M17" s="87">
        <f>SUM(M9:M16)</f>
        <v>2421</v>
      </c>
    </row>
    <row r="18" spans="1:13" ht="21.75">
      <c r="A18" s="93"/>
      <c r="B18" s="94"/>
      <c r="C18" s="95"/>
      <c r="D18" s="96"/>
      <c r="E18" s="96"/>
      <c r="F18" s="96"/>
      <c r="G18" s="96"/>
      <c r="H18" s="96"/>
      <c r="I18" s="97"/>
      <c r="J18" s="97"/>
      <c r="K18" s="97"/>
      <c r="L18" s="97"/>
      <c r="M18" s="98"/>
    </row>
    <row r="19" spans="1:13" ht="21.75">
      <c r="A19" s="93"/>
      <c r="B19" s="94"/>
      <c r="C19" s="95"/>
      <c r="D19" s="96"/>
      <c r="E19" s="96"/>
      <c r="F19" s="96"/>
      <c r="G19" s="96"/>
      <c r="H19" s="96"/>
      <c r="I19" s="97"/>
      <c r="J19" s="97"/>
      <c r="K19" s="97"/>
      <c r="L19" s="97"/>
      <c r="M19" s="98"/>
    </row>
    <row r="20" spans="1:13" ht="18.75">
      <c r="A20" s="15">
        <v>2022</v>
      </c>
      <c r="B20" s="16"/>
      <c r="C20" s="17"/>
      <c r="D20" s="17"/>
    </row>
    <row r="21" spans="1:13">
      <c r="A21" s="7" t="s">
        <v>6</v>
      </c>
      <c r="B21" s="4" t="s">
        <v>4</v>
      </c>
      <c r="C21" s="4" t="s">
        <v>7</v>
      </c>
      <c r="D21" s="4" t="s">
        <v>3</v>
      </c>
    </row>
    <row r="22" spans="1:13" ht="15.75">
      <c r="A22" s="7">
        <v>1</v>
      </c>
      <c r="B22" s="8" t="s">
        <v>36</v>
      </c>
      <c r="C22" s="7">
        <v>8</v>
      </c>
      <c r="D22" s="7">
        <v>2421</v>
      </c>
    </row>
    <row r="23" spans="1:13" ht="15.75">
      <c r="A23" s="7">
        <v>2</v>
      </c>
      <c r="B23" s="8" t="s">
        <v>259</v>
      </c>
      <c r="C23" s="7">
        <v>0</v>
      </c>
      <c r="D23" s="7">
        <v>0</v>
      </c>
    </row>
    <row r="24" spans="1:13" ht="15.75">
      <c r="A24" s="7">
        <v>3</v>
      </c>
      <c r="B24" s="8" t="s">
        <v>14</v>
      </c>
      <c r="C24" s="7">
        <v>0</v>
      </c>
      <c r="D24" s="7">
        <v>0</v>
      </c>
    </row>
    <row r="25" spans="1:13" ht="15.75">
      <c r="A25" s="7">
        <v>4</v>
      </c>
      <c r="B25" s="8" t="s">
        <v>15</v>
      </c>
      <c r="C25" s="7">
        <v>0</v>
      </c>
      <c r="D25" s="7">
        <v>0</v>
      </c>
    </row>
    <row r="26" spans="1:13" ht="15.75">
      <c r="A26" s="7">
        <v>5</v>
      </c>
      <c r="B26" s="8" t="s">
        <v>9</v>
      </c>
      <c r="C26" s="7">
        <v>0</v>
      </c>
      <c r="D26" s="7">
        <v>0</v>
      </c>
    </row>
    <row r="27" spans="1:13" ht="18.75">
      <c r="A27" s="7"/>
      <c r="B27" s="6" t="s">
        <v>0</v>
      </c>
      <c r="C27" s="6">
        <f>SUM(C22:C26)</f>
        <v>8</v>
      </c>
      <c r="D27" s="6">
        <f>SUM(D22:D26)</f>
        <v>2421</v>
      </c>
    </row>
    <row r="32" spans="1:13" ht="27.75" customHeight="1"/>
    <row r="42" ht="27.75" customHeight="1"/>
    <row r="49" ht="27.75" customHeight="1"/>
    <row r="52" ht="27.75" customHeight="1"/>
    <row r="60" ht="31.5" customHeight="1"/>
    <row r="61" ht="15" customHeight="1"/>
    <row r="62" ht="15" customHeight="1"/>
    <row r="63" ht="15" customHeight="1"/>
    <row r="83" ht="15.75" customHeight="1"/>
    <row r="84" ht="15" customHeight="1"/>
    <row r="85" ht="15" customHeight="1"/>
    <row r="100" ht="28.5" customHeight="1"/>
    <row r="115" ht="28.5" customHeight="1"/>
    <row r="121" ht="27.75" customHeight="1"/>
  </sheetData>
  <mergeCells count="8">
    <mergeCell ref="I17:L17"/>
    <mergeCell ref="A1:N1"/>
    <mergeCell ref="A2:N2"/>
    <mergeCell ref="A3:N3"/>
    <mergeCell ref="A4:N4"/>
    <mergeCell ref="A5:M5"/>
    <mergeCell ref="A6:M6"/>
    <mergeCell ref="A8:M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22" workbookViewId="0">
      <selection activeCell="D59" sqref="D59"/>
    </sheetView>
  </sheetViews>
  <sheetFormatPr defaultRowHeight="15"/>
  <cols>
    <col min="1" max="14" width="17.7109375" customWidth="1"/>
  </cols>
  <sheetData>
    <row r="1" spans="1:14" ht="33.75">
      <c r="A1" s="233" t="s">
        <v>279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54" customHeight="1">
      <c r="A2" s="234" t="s">
        <v>224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ht="26.25">
      <c r="A3" s="117"/>
      <c r="B3" s="118" t="s">
        <v>36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1:14" ht="90">
      <c r="A4" s="23" t="s">
        <v>25</v>
      </c>
      <c r="B4" s="23" t="s">
        <v>26</v>
      </c>
      <c r="C4" s="121" t="s">
        <v>27</v>
      </c>
      <c r="D4" s="60" t="s">
        <v>28</v>
      </c>
      <c r="E4" s="60" t="s">
        <v>29</v>
      </c>
      <c r="F4" s="60" t="s">
        <v>30</v>
      </c>
      <c r="G4" s="60" t="s">
        <v>31</v>
      </c>
      <c r="H4" s="23" t="s">
        <v>32</v>
      </c>
      <c r="I4" s="23" t="s">
        <v>33</v>
      </c>
      <c r="J4" s="23" t="s">
        <v>34</v>
      </c>
      <c r="K4" s="23" t="s">
        <v>35</v>
      </c>
      <c r="L4" s="23" t="s">
        <v>68</v>
      </c>
      <c r="M4" s="24" t="s">
        <v>69</v>
      </c>
      <c r="N4" s="122" t="s">
        <v>70</v>
      </c>
    </row>
    <row r="5" spans="1:14" ht="43.5">
      <c r="A5" s="22">
        <v>1</v>
      </c>
      <c r="B5" s="62" t="s">
        <v>37</v>
      </c>
      <c r="C5" s="18" t="s">
        <v>38</v>
      </c>
      <c r="D5" s="18" t="s">
        <v>39</v>
      </c>
      <c r="E5" s="13">
        <v>162</v>
      </c>
      <c r="F5" s="13">
        <v>63</v>
      </c>
      <c r="G5" s="19">
        <f t="shared" ref="G5:G12" si="0">E5-F5</f>
        <v>99</v>
      </c>
      <c r="H5" s="13">
        <v>394</v>
      </c>
      <c r="I5" s="13">
        <v>35</v>
      </c>
      <c r="J5" s="13">
        <v>52</v>
      </c>
      <c r="K5" s="92">
        <f t="shared" ref="K5:K12" si="1">H5+I5+J5</f>
        <v>481</v>
      </c>
      <c r="L5" s="110">
        <v>0</v>
      </c>
      <c r="M5" s="63"/>
      <c r="N5" s="123"/>
    </row>
    <row r="6" spans="1:14" ht="21.75">
      <c r="A6" s="22">
        <v>2</v>
      </c>
      <c r="B6" s="62" t="s">
        <v>41</v>
      </c>
      <c r="C6" s="18" t="s">
        <v>42</v>
      </c>
      <c r="D6" s="18" t="s">
        <v>40</v>
      </c>
      <c r="E6" s="13">
        <v>17</v>
      </c>
      <c r="F6" s="13">
        <v>0</v>
      </c>
      <c r="G6" s="19">
        <f t="shared" si="0"/>
        <v>17</v>
      </c>
      <c r="H6" s="13">
        <v>67</v>
      </c>
      <c r="I6" s="13">
        <v>6</v>
      </c>
      <c r="J6" s="13">
        <v>9</v>
      </c>
      <c r="K6" s="92">
        <f t="shared" si="1"/>
        <v>82</v>
      </c>
      <c r="L6" s="110">
        <v>0</v>
      </c>
      <c r="M6" s="63"/>
      <c r="N6" s="124"/>
    </row>
    <row r="7" spans="1:14" ht="43.5">
      <c r="A7" s="22">
        <v>3</v>
      </c>
      <c r="B7" s="62" t="s">
        <v>43</v>
      </c>
      <c r="C7" s="18" t="s">
        <v>44</v>
      </c>
      <c r="D7" s="18" t="s">
        <v>45</v>
      </c>
      <c r="E7" s="13">
        <v>165</v>
      </c>
      <c r="F7" s="13">
        <v>13</v>
      </c>
      <c r="G7" s="19">
        <f t="shared" si="0"/>
        <v>152</v>
      </c>
      <c r="H7" s="13">
        <v>607</v>
      </c>
      <c r="I7" s="13">
        <v>55</v>
      </c>
      <c r="J7" s="13">
        <v>80</v>
      </c>
      <c r="K7" s="92">
        <f t="shared" si="1"/>
        <v>742</v>
      </c>
      <c r="L7" s="110">
        <v>0</v>
      </c>
      <c r="M7" s="72"/>
      <c r="N7" s="124"/>
    </row>
    <row r="8" spans="1:14" ht="43.5">
      <c r="A8" s="22">
        <v>4</v>
      </c>
      <c r="B8" s="62" t="s">
        <v>46</v>
      </c>
      <c r="C8" s="18" t="s">
        <v>47</v>
      </c>
      <c r="D8" s="18" t="s">
        <v>48</v>
      </c>
      <c r="E8" s="13">
        <v>120</v>
      </c>
      <c r="F8" s="13">
        <v>29</v>
      </c>
      <c r="G8" s="19">
        <f t="shared" si="0"/>
        <v>91</v>
      </c>
      <c r="H8" s="13">
        <v>363</v>
      </c>
      <c r="I8" s="13">
        <v>32</v>
      </c>
      <c r="J8" s="13">
        <v>48</v>
      </c>
      <c r="K8" s="92">
        <f t="shared" si="1"/>
        <v>443</v>
      </c>
      <c r="L8" s="108">
        <v>0</v>
      </c>
      <c r="M8" s="72"/>
      <c r="N8" s="124"/>
    </row>
    <row r="9" spans="1:14" ht="43.5">
      <c r="A9" s="22">
        <v>5</v>
      </c>
      <c r="B9" s="62" t="s">
        <v>49</v>
      </c>
      <c r="C9" s="18" t="s">
        <v>50</v>
      </c>
      <c r="D9" s="18" t="s">
        <v>51</v>
      </c>
      <c r="E9" s="13">
        <v>294</v>
      </c>
      <c r="F9" s="13">
        <v>25</v>
      </c>
      <c r="G9" s="19">
        <f t="shared" si="0"/>
        <v>269</v>
      </c>
      <c r="H9" s="13">
        <v>1069</v>
      </c>
      <c r="I9" s="13">
        <v>96</v>
      </c>
      <c r="J9" s="13">
        <v>142</v>
      </c>
      <c r="K9" s="92">
        <f t="shared" si="1"/>
        <v>1307</v>
      </c>
      <c r="L9" s="110">
        <v>0</v>
      </c>
      <c r="M9" s="72"/>
      <c r="N9" s="124"/>
    </row>
    <row r="10" spans="1:14" ht="43.5">
      <c r="A10" s="22">
        <v>6</v>
      </c>
      <c r="B10" s="62" t="s">
        <v>52</v>
      </c>
      <c r="C10" s="18" t="s">
        <v>53</v>
      </c>
      <c r="D10" s="18" t="s">
        <v>54</v>
      </c>
      <c r="E10" s="13">
        <v>24</v>
      </c>
      <c r="F10" s="13">
        <v>10</v>
      </c>
      <c r="G10" s="19">
        <f t="shared" si="0"/>
        <v>14</v>
      </c>
      <c r="H10" s="13">
        <v>56</v>
      </c>
      <c r="I10" s="13">
        <v>5</v>
      </c>
      <c r="J10" s="13">
        <v>7</v>
      </c>
      <c r="K10" s="92">
        <f t="shared" si="1"/>
        <v>68</v>
      </c>
      <c r="L10" s="110">
        <v>0</v>
      </c>
      <c r="M10" s="72"/>
      <c r="N10" s="124"/>
    </row>
    <row r="11" spans="1:14" ht="87">
      <c r="A11" s="22">
        <v>7</v>
      </c>
      <c r="B11" s="62" t="s">
        <v>55</v>
      </c>
      <c r="C11" s="18" t="s">
        <v>56</v>
      </c>
      <c r="D11" s="18" t="s">
        <v>57</v>
      </c>
      <c r="E11" s="13">
        <v>385</v>
      </c>
      <c r="F11" s="13">
        <v>32</v>
      </c>
      <c r="G11" s="19">
        <f t="shared" si="0"/>
        <v>353</v>
      </c>
      <c r="H11" s="13">
        <v>1409</v>
      </c>
      <c r="I11" s="13">
        <v>127</v>
      </c>
      <c r="J11" s="13">
        <v>187</v>
      </c>
      <c r="K11" s="92">
        <f t="shared" si="1"/>
        <v>1723</v>
      </c>
      <c r="L11" s="110">
        <v>0</v>
      </c>
      <c r="M11" s="72"/>
      <c r="N11" s="124"/>
    </row>
    <row r="12" spans="1:14" ht="21.75">
      <c r="A12" s="22">
        <v>8</v>
      </c>
      <c r="B12" s="62" t="s">
        <v>58</v>
      </c>
      <c r="C12" s="18" t="s">
        <v>59</v>
      </c>
      <c r="D12" s="18" t="s">
        <v>60</v>
      </c>
      <c r="E12" s="13">
        <v>82</v>
      </c>
      <c r="F12" s="13">
        <v>1</v>
      </c>
      <c r="G12" s="19">
        <f t="shared" si="0"/>
        <v>81</v>
      </c>
      <c r="H12" s="13">
        <v>364</v>
      </c>
      <c r="I12" s="13">
        <v>33</v>
      </c>
      <c r="J12" s="13">
        <v>43</v>
      </c>
      <c r="K12" s="92">
        <f t="shared" si="1"/>
        <v>440</v>
      </c>
      <c r="L12" s="111">
        <v>0</v>
      </c>
      <c r="M12" s="72"/>
      <c r="N12" s="124"/>
    </row>
    <row r="13" spans="1:14" ht="27.75">
      <c r="A13" s="125">
        <v>10</v>
      </c>
      <c r="B13" s="112"/>
      <c r="C13" s="21"/>
      <c r="D13" s="21"/>
      <c r="E13" s="13"/>
      <c r="F13" s="13"/>
      <c r="G13" s="58"/>
      <c r="H13" s="59"/>
      <c r="I13" s="59"/>
      <c r="J13" s="126" t="s">
        <v>223</v>
      </c>
      <c r="K13" s="127">
        <f>SUM(K5:K12)</f>
        <v>5286</v>
      </c>
      <c r="L13" s="128">
        <f>SUM(L5:L12)</f>
        <v>0</v>
      </c>
      <c r="M13" s="129">
        <f>K13-L13</f>
        <v>5286</v>
      </c>
      <c r="N13" s="124"/>
    </row>
    <row r="14" spans="1:14" ht="24.75">
      <c r="A14" s="236" t="s">
        <v>280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</row>
    <row r="15" spans="1:14" ht="21">
      <c r="A15" s="130" t="e">
        <f>A13+[1]Recovery!#REF!+[1]Recovery!#REF!</f>
        <v>#REF!</v>
      </c>
      <c r="B15" s="130"/>
      <c r="C15" s="130"/>
      <c r="D15" s="130"/>
      <c r="E15" s="130"/>
      <c r="F15" s="130"/>
      <c r="G15" s="237" t="s">
        <v>281</v>
      </c>
      <c r="H15" s="238"/>
      <c r="I15" s="237" t="s">
        <v>282</v>
      </c>
      <c r="J15" s="238"/>
      <c r="K15" s="131" t="e">
        <f>K13+[1]Recovery!#REF!+[1]Recovery!#REF!</f>
        <v>#REF!</v>
      </c>
      <c r="L15" s="130" t="e">
        <f>L13+[1]Recovery!#REF!+[1]Recovery!#REF!</f>
        <v>#REF!</v>
      </c>
      <c r="M15" s="131" t="e">
        <f>M13+[1]Recovery!#REF!+[1]Recovery!#REF!</f>
        <v>#REF!</v>
      </c>
      <c r="N15" s="132"/>
    </row>
    <row r="16" spans="1:14" ht="26.25">
      <c r="C16" s="133"/>
      <c r="D16" s="227"/>
      <c r="E16" s="227"/>
      <c r="F16" s="227"/>
      <c r="G16" s="227"/>
      <c r="H16" s="227"/>
      <c r="I16" s="227"/>
      <c r="J16" s="227"/>
      <c r="K16" s="91"/>
      <c r="M16" s="134"/>
      <c r="N16" s="135"/>
    </row>
    <row r="17" spans="1:14" ht="26.25">
      <c r="A17" s="136"/>
      <c r="B17" s="136"/>
      <c r="C17" s="137" t="s">
        <v>283</v>
      </c>
      <c r="D17" s="228" t="s">
        <v>284</v>
      </c>
      <c r="E17" s="228"/>
      <c r="F17" s="228"/>
      <c r="G17" s="228"/>
      <c r="H17" s="228"/>
      <c r="I17" s="228"/>
      <c r="J17" s="228"/>
      <c r="K17" s="138"/>
      <c r="L17" s="136"/>
      <c r="M17" s="139"/>
      <c r="N17" s="140"/>
    </row>
    <row r="18" spans="1:14" ht="28.5">
      <c r="A18" s="141"/>
      <c r="B18" s="142" t="s">
        <v>285</v>
      </c>
      <c r="C18" s="229" t="s">
        <v>286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14" ht="123.75">
      <c r="A19" s="143" t="s">
        <v>25</v>
      </c>
      <c r="B19" s="143" t="s">
        <v>26</v>
      </c>
      <c r="C19" s="144" t="s">
        <v>27</v>
      </c>
      <c r="D19" s="145" t="s">
        <v>28</v>
      </c>
      <c r="E19" s="145" t="s">
        <v>29</v>
      </c>
      <c r="F19" s="145" t="s">
        <v>30</v>
      </c>
      <c r="G19" s="145" t="s">
        <v>31</v>
      </c>
      <c r="H19" s="143" t="s">
        <v>32</v>
      </c>
      <c r="I19" s="143" t="s">
        <v>260</v>
      </c>
      <c r="J19" s="143" t="s">
        <v>261</v>
      </c>
      <c r="K19" s="143" t="s">
        <v>35</v>
      </c>
      <c r="L19" s="23" t="s">
        <v>68</v>
      </c>
      <c r="M19" s="24" t="s">
        <v>69</v>
      </c>
      <c r="N19" s="122" t="s">
        <v>70</v>
      </c>
    </row>
    <row r="20" spans="1:14" ht="75">
      <c r="A20" s="64">
        <v>1</v>
      </c>
      <c r="B20" s="146" t="s">
        <v>264</v>
      </c>
      <c r="C20" s="147" t="s">
        <v>287</v>
      </c>
      <c r="D20" s="147" t="s">
        <v>262</v>
      </c>
      <c r="E20" s="148">
        <v>42</v>
      </c>
      <c r="F20" s="148">
        <v>2</v>
      </c>
      <c r="G20" s="149">
        <f>E20-F20</f>
        <v>40</v>
      </c>
      <c r="H20" s="150">
        <f>138+97.6</f>
        <v>235.6</v>
      </c>
      <c r="I20" s="150">
        <v>21.2</v>
      </c>
      <c r="J20" s="150">
        <v>32.299999999999997</v>
      </c>
      <c r="K20" s="150">
        <f>H20+I20+J20</f>
        <v>289.10000000000002</v>
      </c>
      <c r="L20" s="20"/>
      <c r="M20" s="92"/>
      <c r="N20" s="151"/>
    </row>
    <row r="21" spans="1:14" ht="27.75">
      <c r="A21" s="152">
        <v>4</v>
      </c>
      <c r="B21" s="153"/>
      <c r="C21" s="154"/>
      <c r="D21" s="155"/>
      <c r="E21" s="156"/>
      <c r="F21" s="156"/>
      <c r="G21" s="156"/>
      <c r="H21" s="156"/>
      <c r="I21" s="156"/>
      <c r="J21" s="126" t="s">
        <v>223</v>
      </c>
      <c r="K21" s="127">
        <f>SUM(K20:K20)</f>
        <v>289.10000000000002</v>
      </c>
      <c r="L21" s="157">
        <f>SUM(L20:L20)</f>
        <v>0</v>
      </c>
      <c r="M21" s="157">
        <f>K21-L21</f>
        <v>289.10000000000002</v>
      </c>
      <c r="N21" s="158"/>
    </row>
    <row r="22" spans="1:14" ht="22.5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60"/>
      <c r="L22" s="159"/>
      <c r="M22" s="160"/>
      <c r="N22" s="161"/>
    </row>
    <row r="23" spans="1:14" ht="28.5">
      <c r="A23" s="162"/>
      <c r="B23" s="163" t="s">
        <v>288</v>
      </c>
      <c r="C23" s="229" t="s">
        <v>289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</row>
    <row r="24" spans="1:14" ht="123.75">
      <c r="A24" s="143" t="s">
        <v>25</v>
      </c>
      <c r="B24" s="143" t="s">
        <v>26</v>
      </c>
      <c r="C24" s="144" t="s">
        <v>27</v>
      </c>
      <c r="D24" s="145" t="s">
        <v>28</v>
      </c>
      <c r="E24" s="145" t="s">
        <v>29</v>
      </c>
      <c r="F24" s="145" t="s">
        <v>30</v>
      </c>
      <c r="G24" s="145" t="s">
        <v>31</v>
      </c>
      <c r="H24" s="143" t="s">
        <v>32</v>
      </c>
      <c r="I24" s="143" t="s">
        <v>260</v>
      </c>
      <c r="J24" s="143" t="s">
        <v>261</v>
      </c>
      <c r="K24" s="143" t="s">
        <v>35</v>
      </c>
      <c r="L24" s="23" t="s">
        <v>68</v>
      </c>
      <c r="M24" s="24" t="s">
        <v>69</v>
      </c>
      <c r="N24" s="122" t="s">
        <v>70</v>
      </c>
    </row>
    <row r="25" spans="1:14" ht="37.5">
      <c r="A25" s="164">
        <v>1</v>
      </c>
      <c r="B25" s="165" t="s">
        <v>267</v>
      </c>
      <c r="C25" s="166" t="s">
        <v>266</v>
      </c>
      <c r="D25" s="166" t="s">
        <v>265</v>
      </c>
      <c r="E25" s="20">
        <v>780</v>
      </c>
      <c r="F25" s="20">
        <v>70</v>
      </c>
      <c r="G25" s="167">
        <f>E25-F25</f>
        <v>710</v>
      </c>
      <c r="H25" s="92">
        <v>4721.5</v>
      </c>
      <c r="I25" s="92">
        <v>424.94</v>
      </c>
      <c r="J25" s="92">
        <v>376.3</v>
      </c>
      <c r="K25" s="168">
        <f>H25+I25+J25</f>
        <v>5522.74</v>
      </c>
      <c r="L25" s="92">
        <v>0</v>
      </c>
      <c r="M25" s="169"/>
      <c r="N25" s="170"/>
    </row>
    <row r="26" spans="1:14" ht="22.5" customHeight="1">
      <c r="A26" s="171"/>
      <c r="B26" s="64"/>
      <c r="C26" s="20"/>
      <c r="D26" s="172"/>
      <c r="E26" s="92"/>
      <c r="F26" s="92"/>
      <c r="G26" s="92"/>
      <c r="H26" s="92"/>
      <c r="I26" s="92"/>
      <c r="J26" s="126" t="s">
        <v>223</v>
      </c>
      <c r="K26" s="173">
        <f>SUM(K25:K25)</f>
        <v>5522.74</v>
      </c>
      <c r="L26" s="173">
        <f>SUM(L25:L25)</f>
        <v>0</v>
      </c>
      <c r="M26" s="127">
        <f>K26-L26</f>
        <v>5522.74</v>
      </c>
      <c r="N26" s="151"/>
    </row>
    <row r="27" spans="1:14" ht="18.75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</row>
    <row r="28" spans="1:14" ht="15.75">
      <c r="A28" s="241">
        <v>1</v>
      </c>
      <c r="B28" s="218" t="s">
        <v>271</v>
      </c>
      <c r="C28" s="218" t="s">
        <v>272</v>
      </c>
      <c r="D28" s="219" t="s">
        <v>273</v>
      </c>
      <c r="E28" s="99">
        <v>45017</v>
      </c>
      <c r="F28" s="100">
        <v>1390</v>
      </c>
      <c r="G28" s="242" t="s">
        <v>274</v>
      </c>
      <c r="H28" s="89"/>
      <c r="I28" s="89"/>
      <c r="J28" s="89"/>
      <c r="K28" s="90"/>
      <c r="L28" s="61"/>
      <c r="M28" s="74"/>
    </row>
    <row r="29" spans="1:14" ht="15.75">
      <c r="A29" s="241"/>
      <c r="B29" s="218"/>
      <c r="C29" s="218"/>
      <c r="D29" s="219"/>
      <c r="E29" s="99">
        <v>45047</v>
      </c>
      <c r="F29" s="100">
        <v>3644</v>
      </c>
      <c r="G29" s="242"/>
    </row>
    <row r="30" spans="1:14" ht="15.75">
      <c r="A30" s="241"/>
      <c r="B30" s="218"/>
      <c r="C30" s="218"/>
      <c r="D30" s="219"/>
      <c r="E30" s="99">
        <v>45078</v>
      </c>
      <c r="F30" s="100">
        <v>404</v>
      </c>
      <c r="G30" s="242"/>
    </row>
    <row r="31" spans="1:14" ht="15.75">
      <c r="A31" s="241"/>
      <c r="B31" s="218"/>
      <c r="C31" s="218"/>
      <c r="D31" s="219"/>
      <c r="E31" s="99">
        <v>45108</v>
      </c>
      <c r="F31" s="100">
        <v>3345</v>
      </c>
      <c r="G31" s="242"/>
    </row>
    <row r="32" spans="1:14" ht="15.75">
      <c r="A32" s="241"/>
      <c r="B32" s="218"/>
      <c r="C32" s="218"/>
      <c r="D32" s="219"/>
      <c r="E32" s="99">
        <v>45139</v>
      </c>
      <c r="F32" s="100">
        <v>1135</v>
      </c>
      <c r="G32" s="242"/>
    </row>
    <row r="33" spans="1:14" ht="15.75">
      <c r="A33" s="241"/>
      <c r="B33" s="218"/>
      <c r="C33" s="218"/>
      <c r="D33" s="219"/>
      <c r="E33" s="99">
        <v>45170</v>
      </c>
      <c r="F33" s="100">
        <v>1369</v>
      </c>
      <c r="G33" s="242"/>
    </row>
    <row r="34" spans="1:14" ht="22.5" customHeight="1">
      <c r="A34" s="241"/>
      <c r="B34" s="218"/>
      <c r="C34" s="218"/>
      <c r="D34" s="219"/>
      <c r="E34" s="99">
        <v>45200</v>
      </c>
      <c r="F34" s="100">
        <v>1416</v>
      </c>
      <c r="G34" s="242"/>
    </row>
    <row r="35" spans="1:14" ht="15.75">
      <c r="A35" s="241"/>
      <c r="B35" s="218"/>
      <c r="C35" s="218"/>
      <c r="D35" s="219"/>
      <c r="E35" s="99">
        <v>45231</v>
      </c>
      <c r="F35" s="100">
        <v>602</v>
      </c>
      <c r="G35" s="242"/>
    </row>
    <row r="36" spans="1:14" ht="15.75">
      <c r="A36" s="241"/>
      <c r="B36" s="218"/>
      <c r="C36" s="218"/>
      <c r="D36" s="219"/>
      <c r="E36" s="99">
        <v>45261</v>
      </c>
      <c r="F36" s="100">
        <v>11</v>
      </c>
      <c r="G36" s="242"/>
    </row>
    <row r="37" spans="1:14" ht="15.75">
      <c r="A37" s="241"/>
      <c r="B37" s="218"/>
      <c r="C37" s="218"/>
      <c r="D37" s="219"/>
      <c r="E37" s="99">
        <v>45292</v>
      </c>
      <c r="F37" s="100">
        <v>1459</v>
      </c>
      <c r="G37" s="242"/>
    </row>
    <row r="38" spans="1:14" ht="15.75">
      <c r="A38" s="88"/>
      <c r="B38" s="89"/>
      <c r="C38" s="89"/>
      <c r="D38" s="89"/>
      <c r="E38" s="89"/>
      <c r="F38" s="101">
        <f>SUM(F28:F37)</f>
        <v>14775</v>
      </c>
      <c r="G38" s="89"/>
    </row>
    <row r="39" spans="1:14">
      <c r="K39" s="91"/>
      <c r="M39" s="134"/>
      <c r="N39" s="135"/>
    </row>
    <row r="40" spans="1:14" ht="26.25">
      <c r="A40" s="174"/>
      <c r="B40" s="230" t="s">
        <v>290</v>
      </c>
      <c r="C40" s="230"/>
      <c r="D40" s="230"/>
      <c r="E40" s="230"/>
      <c r="F40" s="230"/>
      <c r="G40" s="230"/>
      <c r="H40" s="230"/>
      <c r="I40" s="230"/>
      <c r="J40" s="230"/>
      <c r="K40" s="230"/>
      <c r="L40" s="175"/>
      <c r="M40" s="176"/>
      <c r="N40" s="177"/>
    </row>
    <row r="41" spans="1:14" ht="18">
      <c r="A41" s="231" t="s">
        <v>10</v>
      </c>
      <c r="B41" s="232"/>
      <c r="C41" s="231" t="s">
        <v>11</v>
      </c>
      <c r="D41" s="232"/>
      <c r="E41" s="178"/>
      <c r="F41" s="179"/>
      <c r="G41" s="180"/>
      <c r="H41" s="181"/>
    </row>
    <row r="42" spans="1:14" ht="27.75" customHeight="1">
      <c r="A42" s="25" t="s">
        <v>291</v>
      </c>
      <c r="B42" s="25" t="s">
        <v>263</v>
      </c>
      <c r="C42" s="25" t="s">
        <v>12</v>
      </c>
      <c r="D42" s="182" t="s">
        <v>2</v>
      </c>
      <c r="E42" s="183"/>
      <c r="F42" s="184"/>
      <c r="G42" s="185"/>
      <c r="H42" s="186"/>
    </row>
    <row r="43" spans="1:14" ht="22.5" customHeight="1">
      <c r="A43" s="2">
        <v>1</v>
      </c>
      <c r="B43" s="65" t="s">
        <v>63</v>
      </c>
      <c r="C43" s="187">
        <v>8</v>
      </c>
      <c r="D43" s="188">
        <v>5286</v>
      </c>
      <c r="E43" s="178"/>
      <c r="F43" s="179"/>
      <c r="G43" s="180"/>
      <c r="H43" s="181"/>
    </row>
    <row r="44" spans="1:14" ht="18">
      <c r="A44" s="2">
        <v>2</v>
      </c>
      <c r="B44" s="65" t="s">
        <v>64</v>
      </c>
      <c r="C44" s="2">
        <v>0</v>
      </c>
      <c r="D44" s="55">
        <v>0</v>
      </c>
      <c r="E44" s="178"/>
      <c r="F44" s="179"/>
      <c r="G44" s="180"/>
      <c r="H44" s="181"/>
    </row>
    <row r="45" spans="1:14" ht="18">
      <c r="A45" s="2">
        <v>3</v>
      </c>
      <c r="B45" s="65" t="s">
        <v>268</v>
      </c>
      <c r="C45" s="2">
        <v>1</v>
      </c>
      <c r="D45" s="55">
        <v>289</v>
      </c>
      <c r="E45" s="178"/>
      <c r="F45" s="179"/>
      <c r="G45" s="180"/>
      <c r="H45" s="181"/>
    </row>
    <row r="46" spans="1:14" ht="18">
      <c r="A46" s="2">
        <v>4</v>
      </c>
      <c r="B46" s="65" t="s">
        <v>225</v>
      </c>
      <c r="C46" s="2">
        <v>0</v>
      </c>
      <c r="D46" s="55">
        <v>0</v>
      </c>
      <c r="E46" s="178"/>
      <c r="F46" s="179"/>
      <c r="G46" s="180"/>
      <c r="H46" s="181"/>
    </row>
    <row r="47" spans="1:14" ht="18">
      <c r="A47" s="2">
        <v>5</v>
      </c>
      <c r="B47" s="65" t="s">
        <v>226</v>
      </c>
      <c r="C47" s="2">
        <v>1</v>
      </c>
      <c r="D47" s="55">
        <v>5523</v>
      </c>
      <c r="E47" s="178"/>
      <c r="F47" s="179"/>
      <c r="G47" s="180"/>
      <c r="H47" s="181"/>
    </row>
    <row r="48" spans="1:14" ht="18">
      <c r="A48" s="189">
        <v>6</v>
      </c>
      <c r="B48" s="65" t="s">
        <v>9</v>
      </c>
      <c r="C48" s="2">
        <v>1</v>
      </c>
      <c r="D48" s="55">
        <v>14775</v>
      </c>
      <c r="E48" s="178"/>
      <c r="F48" s="179"/>
      <c r="G48" s="180"/>
      <c r="H48" s="181"/>
    </row>
    <row r="49" spans="1:8" ht="18">
      <c r="A49" s="57"/>
      <c r="B49" s="3" t="s">
        <v>5</v>
      </c>
      <c r="C49" s="57">
        <f>SUM(C43:C48)</f>
        <v>11</v>
      </c>
      <c r="D49" s="57">
        <f>SUM(D43:D48)</f>
        <v>25873</v>
      </c>
      <c r="E49" s="178"/>
      <c r="F49" s="179"/>
      <c r="G49" s="180"/>
      <c r="H49" s="181"/>
    </row>
    <row r="50" spans="1:8" ht="27.75" customHeight="1"/>
    <row r="97" ht="15.75" customHeight="1"/>
  </sheetData>
  <mergeCells count="18">
    <mergeCell ref="A1:N1"/>
    <mergeCell ref="A2:N2"/>
    <mergeCell ref="A14:N14"/>
    <mergeCell ref="G15:H15"/>
    <mergeCell ref="I15:J15"/>
    <mergeCell ref="D16:J16"/>
    <mergeCell ref="D17:J17"/>
    <mergeCell ref="C18:N18"/>
    <mergeCell ref="B40:K40"/>
    <mergeCell ref="A41:B41"/>
    <mergeCell ref="C41:D41"/>
    <mergeCell ref="C23:N23"/>
    <mergeCell ref="A27:N27"/>
    <mergeCell ref="A28:A37"/>
    <mergeCell ref="B28:B37"/>
    <mergeCell ref="C28:C37"/>
    <mergeCell ref="D28:D37"/>
    <mergeCell ref="G28:G3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topLeftCell="A28" zoomScale="85" zoomScaleNormal="85" workbookViewId="0">
      <selection activeCell="P40" sqref="P40"/>
    </sheetView>
  </sheetViews>
  <sheetFormatPr defaultRowHeight="15"/>
  <cols>
    <col min="1" max="1" width="9.7109375" bestFit="1" customWidth="1"/>
    <col min="2" max="2" width="13.42578125" bestFit="1" customWidth="1"/>
    <col min="3" max="3" width="10.28515625" customWidth="1"/>
    <col min="4" max="4" width="15.7109375" style="285" customWidth="1"/>
    <col min="5" max="5" width="16.42578125" customWidth="1"/>
    <col min="6" max="6" width="26.42578125" customWidth="1"/>
    <col min="7" max="7" width="10.7109375" bestFit="1" customWidth="1"/>
    <col min="8" max="8" width="18" customWidth="1"/>
    <col min="9" max="9" width="12.28515625" bestFit="1" customWidth="1"/>
    <col min="10" max="10" width="7.140625" customWidth="1"/>
    <col min="11" max="11" width="9.140625" customWidth="1"/>
    <col min="12" max="12" width="9.5703125" customWidth="1"/>
    <col min="13" max="13" width="11.28515625" customWidth="1"/>
    <col min="14" max="14" width="22.140625" bestFit="1" customWidth="1"/>
    <col min="15" max="15" width="9" bestFit="1" customWidth="1"/>
  </cols>
  <sheetData>
    <row r="1" spans="1:16" ht="18.75">
      <c r="A1" s="243" t="s">
        <v>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6" ht="21">
      <c r="A2" s="244" t="s">
        <v>72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6" ht="23.25">
      <c r="A3" s="109"/>
      <c r="B3" s="109"/>
      <c r="C3" s="109"/>
      <c r="D3" s="279"/>
      <c r="E3" s="68"/>
      <c r="F3" s="109"/>
      <c r="G3" s="69"/>
      <c r="H3" s="69"/>
      <c r="I3" s="70"/>
      <c r="J3" s="70"/>
      <c r="K3" s="71"/>
      <c r="L3" s="68"/>
      <c r="M3" s="256" t="s">
        <v>270</v>
      </c>
      <c r="N3" s="257"/>
      <c r="O3" s="257"/>
    </row>
    <row r="4" spans="1:16" ht="31.5">
      <c r="A4" s="245" t="s">
        <v>20</v>
      </c>
      <c r="B4" s="245" t="s">
        <v>73</v>
      </c>
      <c r="C4" s="245" t="s">
        <v>4</v>
      </c>
      <c r="D4" s="280" t="s">
        <v>74</v>
      </c>
      <c r="E4" s="246" t="s">
        <v>75</v>
      </c>
      <c r="F4" s="110" t="s">
        <v>76</v>
      </c>
      <c r="G4" s="26" t="s">
        <v>77</v>
      </c>
      <c r="H4" s="249" t="s">
        <v>3</v>
      </c>
      <c r="I4" s="250"/>
      <c r="J4" s="250"/>
      <c r="K4" s="251"/>
      <c r="L4" s="246" t="s">
        <v>78</v>
      </c>
      <c r="M4" s="246" t="s">
        <v>79</v>
      </c>
      <c r="N4" s="252" t="s">
        <v>67</v>
      </c>
      <c r="O4" s="255" t="s">
        <v>227</v>
      </c>
      <c r="P4" s="269" t="s">
        <v>316</v>
      </c>
    </row>
    <row r="5" spans="1:16" ht="15" customHeight="1">
      <c r="A5" s="245"/>
      <c r="B5" s="245"/>
      <c r="C5" s="245"/>
      <c r="D5" s="280"/>
      <c r="E5" s="247"/>
      <c r="F5" s="252" t="s">
        <v>81</v>
      </c>
      <c r="G5" s="246" t="s">
        <v>82</v>
      </c>
      <c r="H5" s="252" t="s">
        <v>83</v>
      </c>
      <c r="I5" s="252" t="s">
        <v>21</v>
      </c>
      <c r="J5" s="252" t="s">
        <v>84</v>
      </c>
      <c r="K5" s="252" t="s">
        <v>66</v>
      </c>
      <c r="L5" s="247"/>
      <c r="M5" s="247"/>
      <c r="N5" s="253"/>
      <c r="O5" s="255"/>
      <c r="P5" s="270"/>
    </row>
    <row r="6" spans="1:16" ht="15" customHeight="1">
      <c r="A6" s="245"/>
      <c r="B6" s="245"/>
      <c r="C6" s="245"/>
      <c r="D6" s="280"/>
      <c r="E6" s="248"/>
      <c r="F6" s="254"/>
      <c r="G6" s="248"/>
      <c r="H6" s="254"/>
      <c r="I6" s="254"/>
      <c r="J6" s="254"/>
      <c r="K6" s="254"/>
      <c r="L6" s="248"/>
      <c r="M6" s="248"/>
      <c r="N6" s="254"/>
      <c r="O6" s="255"/>
      <c r="P6" s="271"/>
    </row>
    <row r="7" spans="1:16">
      <c r="A7" s="27">
        <v>1</v>
      </c>
      <c r="B7" s="27" t="s">
        <v>85</v>
      </c>
      <c r="C7" s="27" t="s">
        <v>86</v>
      </c>
      <c r="D7" s="190" t="s">
        <v>87</v>
      </c>
      <c r="E7" s="27" t="s">
        <v>88</v>
      </c>
      <c r="F7" s="27" t="s">
        <v>89</v>
      </c>
      <c r="G7" s="28">
        <v>45108</v>
      </c>
      <c r="H7" s="27">
        <v>26330</v>
      </c>
      <c r="I7" s="27">
        <v>2370</v>
      </c>
      <c r="J7" s="27">
        <v>443</v>
      </c>
      <c r="K7" s="27">
        <v>29143</v>
      </c>
      <c r="L7" s="27" t="s">
        <v>90</v>
      </c>
      <c r="M7" s="27" t="s">
        <v>91</v>
      </c>
      <c r="N7" s="29" t="s">
        <v>92</v>
      </c>
      <c r="O7" s="191"/>
      <c r="P7" s="1"/>
    </row>
    <row r="8" spans="1:16">
      <c r="A8" s="27">
        <v>2</v>
      </c>
      <c r="B8" s="27" t="s">
        <v>85</v>
      </c>
      <c r="C8" s="27" t="s">
        <v>86</v>
      </c>
      <c r="D8" s="190" t="s">
        <v>93</v>
      </c>
      <c r="E8" s="27" t="s">
        <v>88</v>
      </c>
      <c r="F8" s="27" t="s">
        <v>94</v>
      </c>
      <c r="G8" s="28">
        <v>45108</v>
      </c>
      <c r="H8" s="27">
        <v>12995</v>
      </c>
      <c r="I8" s="27">
        <v>1170</v>
      </c>
      <c r="J8" s="27">
        <v>322</v>
      </c>
      <c r="K8" s="27">
        <v>14487</v>
      </c>
      <c r="L8" s="27" t="s">
        <v>90</v>
      </c>
      <c r="M8" s="27" t="s">
        <v>91</v>
      </c>
      <c r="N8" s="29" t="s">
        <v>95</v>
      </c>
      <c r="O8" s="191"/>
      <c r="P8" s="1"/>
    </row>
    <row r="9" spans="1:16">
      <c r="A9" s="27">
        <v>3</v>
      </c>
      <c r="B9" s="27" t="s">
        <v>85</v>
      </c>
      <c r="C9" s="27" t="s">
        <v>86</v>
      </c>
      <c r="D9" s="190" t="s">
        <v>97</v>
      </c>
      <c r="E9" s="27" t="s">
        <v>88</v>
      </c>
      <c r="F9" s="27" t="s">
        <v>98</v>
      </c>
      <c r="G9" s="28">
        <v>45108</v>
      </c>
      <c r="H9" s="27">
        <v>2383</v>
      </c>
      <c r="I9" s="27">
        <v>214</v>
      </c>
      <c r="J9" s="27">
        <v>47</v>
      </c>
      <c r="K9" s="27">
        <v>2644</v>
      </c>
      <c r="L9" s="27" t="s">
        <v>13</v>
      </c>
      <c r="M9" s="27" t="s">
        <v>91</v>
      </c>
      <c r="N9" s="29" t="s">
        <v>99</v>
      </c>
      <c r="O9" s="192"/>
      <c r="P9" s="1"/>
    </row>
    <row r="10" spans="1:16">
      <c r="A10" s="27">
        <v>4</v>
      </c>
      <c r="B10" s="27" t="s">
        <v>85</v>
      </c>
      <c r="C10" s="27" t="s">
        <v>86</v>
      </c>
      <c r="D10" s="190" t="s">
        <v>100</v>
      </c>
      <c r="E10" s="27" t="s">
        <v>88</v>
      </c>
      <c r="F10" s="27" t="s">
        <v>101</v>
      </c>
      <c r="G10" s="28">
        <v>45108</v>
      </c>
      <c r="H10" s="27">
        <v>10911</v>
      </c>
      <c r="I10" s="27">
        <v>982</v>
      </c>
      <c r="J10" s="27">
        <v>237</v>
      </c>
      <c r="K10" s="27">
        <v>12130</v>
      </c>
      <c r="L10" s="27" t="s">
        <v>90</v>
      </c>
      <c r="M10" s="27" t="s">
        <v>91</v>
      </c>
      <c r="N10" s="29" t="s">
        <v>95</v>
      </c>
      <c r="O10" s="191"/>
      <c r="P10" s="1"/>
    </row>
    <row r="11" spans="1:16">
      <c r="A11" s="27">
        <v>5</v>
      </c>
      <c r="B11" s="27" t="s">
        <v>85</v>
      </c>
      <c r="C11" s="27" t="s">
        <v>86</v>
      </c>
      <c r="D11" s="190" t="s">
        <v>102</v>
      </c>
      <c r="E11" s="27" t="s">
        <v>88</v>
      </c>
      <c r="F11" s="28">
        <v>43862</v>
      </c>
      <c r="G11" s="28">
        <v>45108</v>
      </c>
      <c r="H11" s="27">
        <v>3105</v>
      </c>
      <c r="I11" s="27">
        <v>280</v>
      </c>
      <c r="J11" s="27">
        <v>61</v>
      </c>
      <c r="K11" s="27">
        <v>3446</v>
      </c>
      <c r="L11" s="27" t="s">
        <v>90</v>
      </c>
      <c r="M11" s="27" t="s">
        <v>91</v>
      </c>
      <c r="N11" s="29" t="s">
        <v>103</v>
      </c>
      <c r="O11" s="191"/>
      <c r="P11" s="1"/>
    </row>
    <row r="12" spans="1:16">
      <c r="A12" s="27">
        <v>6</v>
      </c>
      <c r="B12" s="27" t="s">
        <v>85</v>
      </c>
      <c r="C12" s="27" t="s">
        <v>86</v>
      </c>
      <c r="D12" s="190" t="s">
        <v>104</v>
      </c>
      <c r="E12" s="27" t="s">
        <v>88</v>
      </c>
      <c r="F12" s="27" t="s">
        <v>101</v>
      </c>
      <c r="G12" s="28">
        <v>45108</v>
      </c>
      <c r="H12" s="27">
        <v>15010</v>
      </c>
      <c r="I12" s="27">
        <v>1351</v>
      </c>
      <c r="J12" s="27">
        <v>455</v>
      </c>
      <c r="K12" s="27">
        <v>16816</v>
      </c>
      <c r="L12" s="27" t="s">
        <v>13</v>
      </c>
      <c r="M12" s="27" t="s">
        <v>91</v>
      </c>
      <c r="N12" s="29" t="s">
        <v>95</v>
      </c>
      <c r="O12" s="191"/>
      <c r="P12" s="1"/>
    </row>
    <row r="13" spans="1:16">
      <c r="A13" s="27">
        <v>7</v>
      </c>
      <c r="B13" s="27" t="s">
        <v>85</v>
      </c>
      <c r="C13" s="27" t="s">
        <v>86</v>
      </c>
      <c r="D13" s="190" t="s">
        <v>105</v>
      </c>
      <c r="E13" s="27" t="s">
        <v>88</v>
      </c>
      <c r="F13" s="27" t="s">
        <v>106</v>
      </c>
      <c r="G13" s="28">
        <v>45108</v>
      </c>
      <c r="H13" s="27">
        <v>10419</v>
      </c>
      <c r="I13" s="27">
        <v>938</v>
      </c>
      <c r="J13" s="27">
        <v>236</v>
      </c>
      <c r="K13" s="27">
        <v>11593</v>
      </c>
      <c r="L13" s="27" t="s">
        <v>13</v>
      </c>
      <c r="M13" s="27" t="s">
        <v>91</v>
      </c>
      <c r="N13" s="29" t="s">
        <v>107</v>
      </c>
      <c r="O13" s="191"/>
      <c r="P13" s="1"/>
    </row>
    <row r="14" spans="1:16">
      <c r="A14" s="27">
        <v>8</v>
      </c>
      <c r="B14" s="27" t="s">
        <v>85</v>
      </c>
      <c r="C14" s="27" t="s">
        <v>86</v>
      </c>
      <c r="D14" s="190" t="s">
        <v>104</v>
      </c>
      <c r="E14" s="27" t="s">
        <v>88</v>
      </c>
      <c r="F14" s="27" t="s">
        <v>109</v>
      </c>
      <c r="G14" s="28">
        <v>45108</v>
      </c>
      <c r="H14" s="27">
        <v>902</v>
      </c>
      <c r="I14" s="27">
        <v>81</v>
      </c>
      <c r="J14" s="27">
        <v>17</v>
      </c>
      <c r="K14" s="27">
        <v>1000</v>
      </c>
      <c r="L14" s="27" t="s">
        <v>96</v>
      </c>
      <c r="M14" s="27" t="s">
        <v>91</v>
      </c>
      <c r="N14" s="29" t="s">
        <v>110</v>
      </c>
      <c r="O14" s="191"/>
      <c r="P14" s="1"/>
    </row>
    <row r="15" spans="1:16">
      <c r="A15" s="27">
        <v>9</v>
      </c>
      <c r="B15" s="27" t="s">
        <v>85</v>
      </c>
      <c r="C15" s="27" t="s">
        <v>86</v>
      </c>
      <c r="D15" s="190" t="s">
        <v>111</v>
      </c>
      <c r="E15" s="27" t="s">
        <v>88</v>
      </c>
      <c r="F15" s="30" t="s">
        <v>112</v>
      </c>
      <c r="G15" s="28">
        <v>45108</v>
      </c>
      <c r="H15" s="27">
        <v>776</v>
      </c>
      <c r="I15" s="27">
        <v>70</v>
      </c>
      <c r="J15" s="27">
        <v>15</v>
      </c>
      <c r="K15" s="27">
        <v>861</v>
      </c>
      <c r="L15" s="27" t="s">
        <v>96</v>
      </c>
      <c r="M15" s="27" t="s">
        <v>91</v>
      </c>
      <c r="N15" s="29" t="s">
        <v>113</v>
      </c>
      <c r="O15" s="191"/>
      <c r="P15" s="1"/>
    </row>
    <row r="16" spans="1:16">
      <c r="A16" s="27">
        <v>10</v>
      </c>
      <c r="B16" s="27" t="s">
        <v>85</v>
      </c>
      <c r="C16" s="27" t="s">
        <v>86</v>
      </c>
      <c r="D16" s="190" t="s">
        <v>114</v>
      </c>
      <c r="E16" s="27" t="s">
        <v>88</v>
      </c>
      <c r="F16" s="27" t="s">
        <v>115</v>
      </c>
      <c r="G16" s="28">
        <v>45108</v>
      </c>
      <c r="H16" s="27">
        <v>44813</v>
      </c>
      <c r="I16" s="27">
        <v>4033</v>
      </c>
      <c r="J16" s="27">
        <v>766</v>
      </c>
      <c r="K16" s="27">
        <v>49612</v>
      </c>
      <c r="L16" s="27" t="s">
        <v>13</v>
      </c>
      <c r="M16" s="27" t="s">
        <v>91</v>
      </c>
      <c r="N16" s="29" t="s">
        <v>116</v>
      </c>
      <c r="O16" s="191"/>
      <c r="P16" s="1"/>
    </row>
    <row r="17" spans="1:16">
      <c r="A17" s="27">
        <v>11</v>
      </c>
      <c r="B17" s="27" t="s">
        <v>85</v>
      </c>
      <c r="C17" s="27" t="s">
        <v>86</v>
      </c>
      <c r="D17" s="190" t="s">
        <v>117</v>
      </c>
      <c r="E17" s="27" t="s">
        <v>88</v>
      </c>
      <c r="F17" s="27" t="s">
        <v>112</v>
      </c>
      <c r="G17" s="28">
        <v>45108</v>
      </c>
      <c r="H17" s="27">
        <v>1576</v>
      </c>
      <c r="I17" s="27">
        <v>142</v>
      </c>
      <c r="J17" s="27">
        <v>33</v>
      </c>
      <c r="K17" s="27">
        <v>1751</v>
      </c>
      <c r="L17" s="27" t="s">
        <v>96</v>
      </c>
      <c r="M17" s="27" t="s">
        <v>91</v>
      </c>
      <c r="N17" s="29" t="s">
        <v>118</v>
      </c>
      <c r="O17" s="191"/>
      <c r="P17" s="1"/>
    </row>
    <row r="18" spans="1:16">
      <c r="A18" s="27">
        <v>12</v>
      </c>
      <c r="B18" s="27" t="s">
        <v>85</v>
      </c>
      <c r="C18" s="27" t="s">
        <v>86</v>
      </c>
      <c r="D18" s="190" t="s">
        <v>119</v>
      </c>
      <c r="E18" s="27" t="s">
        <v>88</v>
      </c>
      <c r="F18" s="27" t="s">
        <v>120</v>
      </c>
      <c r="G18" s="28">
        <v>45108</v>
      </c>
      <c r="H18" s="27">
        <v>4074</v>
      </c>
      <c r="I18" s="27">
        <v>367</v>
      </c>
      <c r="J18" s="27">
        <v>50</v>
      </c>
      <c r="K18" s="27">
        <v>4491</v>
      </c>
      <c r="L18" s="27" t="s">
        <v>96</v>
      </c>
      <c r="M18" s="27" t="s">
        <v>91</v>
      </c>
      <c r="N18" s="29" t="s">
        <v>121</v>
      </c>
      <c r="O18" s="191"/>
      <c r="P18" s="1"/>
    </row>
    <row r="19" spans="1:16">
      <c r="A19" s="27">
        <v>13</v>
      </c>
      <c r="B19" s="27" t="s">
        <v>85</v>
      </c>
      <c r="C19" s="27" t="s">
        <v>86</v>
      </c>
      <c r="D19" s="190" t="s">
        <v>122</v>
      </c>
      <c r="E19" s="27" t="s">
        <v>88</v>
      </c>
      <c r="F19" s="27" t="s">
        <v>123</v>
      </c>
      <c r="G19" s="28">
        <v>45108</v>
      </c>
      <c r="H19" s="27">
        <v>994</v>
      </c>
      <c r="I19" s="27">
        <v>89</v>
      </c>
      <c r="J19" s="27">
        <v>17</v>
      </c>
      <c r="K19" s="27">
        <v>1100</v>
      </c>
      <c r="L19" s="27" t="s">
        <v>96</v>
      </c>
      <c r="M19" s="27" t="s">
        <v>91</v>
      </c>
      <c r="N19" s="29" t="s">
        <v>124</v>
      </c>
      <c r="O19" s="191"/>
      <c r="P19" s="1"/>
    </row>
    <row r="20" spans="1:16">
      <c r="A20" s="27">
        <v>14</v>
      </c>
      <c r="B20" s="27" t="s">
        <v>85</v>
      </c>
      <c r="C20" s="27" t="s">
        <v>86</v>
      </c>
      <c r="D20" s="190" t="s">
        <v>125</v>
      </c>
      <c r="E20" s="27" t="s">
        <v>88</v>
      </c>
      <c r="F20" s="27" t="s">
        <v>126</v>
      </c>
      <c r="G20" s="28">
        <v>45108</v>
      </c>
      <c r="H20" s="27">
        <v>16597</v>
      </c>
      <c r="I20" s="27">
        <v>1494</v>
      </c>
      <c r="J20" s="27">
        <v>64</v>
      </c>
      <c r="K20" s="27">
        <v>18155</v>
      </c>
      <c r="L20" s="27" t="s">
        <v>13</v>
      </c>
      <c r="M20" s="27" t="s">
        <v>91</v>
      </c>
      <c r="N20" s="29" t="s">
        <v>127</v>
      </c>
      <c r="O20" s="191"/>
      <c r="P20" s="1"/>
    </row>
    <row r="21" spans="1:16">
      <c r="A21" s="27">
        <v>15</v>
      </c>
      <c r="B21" s="27" t="s">
        <v>85</v>
      </c>
      <c r="C21" s="27" t="s">
        <v>86</v>
      </c>
      <c r="D21" s="190" t="s">
        <v>128</v>
      </c>
      <c r="E21" s="27" t="s">
        <v>88</v>
      </c>
      <c r="F21" s="28">
        <v>44044</v>
      </c>
      <c r="G21" s="28">
        <v>45108</v>
      </c>
      <c r="H21" s="27">
        <v>5686</v>
      </c>
      <c r="I21" s="27">
        <v>512</v>
      </c>
      <c r="J21" s="27">
        <v>99</v>
      </c>
      <c r="K21" s="27">
        <v>6297</v>
      </c>
      <c r="L21" s="27" t="s">
        <v>13</v>
      </c>
      <c r="M21" s="27" t="s">
        <v>91</v>
      </c>
      <c r="N21" s="29" t="s">
        <v>129</v>
      </c>
      <c r="O21" s="191"/>
      <c r="P21" s="1"/>
    </row>
    <row r="22" spans="1:16">
      <c r="A22" s="27">
        <v>16</v>
      </c>
      <c r="B22" s="27" t="s">
        <v>85</v>
      </c>
      <c r="C22" s="27" t="s">
        <v>86</v>
      </c>
      <c r="D22" s="190" t="s">
        <v>130</v>
      </c>
      <c r="E22" s="27" t="s">
        <v>88</v>
      </c>
      <c r="F22" s="27" t="s">
        <v>131</v>
      </c>
      <c r="G22" s="28">
        <v>45108</v>
      </c>
      <c r="H22" s="27">
        <v>12990</v>
      </c>
      <c r="I22" s="27">
        <v>1169</v>
      </c>
      <c r="J22" s="27">
        <v>226</v>
      </c>
      <c r="K22" s="27">
        <v>14385</v>
      </c>
      <c r="L22" s="27" t="s">
        <v>90</v>
      </c>
      <c r="M22" s="27" t="s">
        <v>91</v>
      </c>
      <c r="N22" s="29" t="s">
        <v>132</v>
      </c>
      <c r="O22" s="191"/>
      <c r="P22" s="1"/>
    </row>
    <row r="23" spans="1:16">
      <c r="A23" s="27">
        <v>17</v>
      </c>
      <c r="B23" s="27" t="s">
        <v>85</v>
      </c>
      <c r="C23" s="27" t="s">
        <v>86</v>
      </c>
      <c r="D23" s="190" t="s">
        <v>133</v>
      </c>
      <c r="E23" s="27" t="s">
        <v>88</v>
      </c>
      <c r="F23" s="27" t="s">
        <v>134</v>
      </c>
      <c r="G23" s="28">
        <v>45108</v>
      </c>
      <c r="H23" s="27">
        <v>8961</v>
      </c>
      <c r="I23" s="27">
        <v>806</v>
      </c>
      <c r="J23" s="27">
        <v>0</v>
      </c>
      <c r="K23" s="27">
        <v>9767</v>
      </c>
      <c r="L23" s="27" t="s">
        <v>13</v>
      </c>
      <c r="M23" s="27" t="s">
        <v>91</v>
      </c>
      <c r="N23" s="29" t="s">
        <v>135</v>
      </c>
      <c r="O23" s="191"/>
      <c r="P23" s="1"/>
    </row>
    <row r="24" spans="1:16">
      <c r="A24" s="27">
        <v>18</v>
      </c>
      <c r="B24" s="27" t="s">
        <v>85</v>
      </c>
      <c r="C24" s="27" t="s">
        <v>86</v>
      </c>
      <c r="D24" s="190" t="s">
        <v>136</v>
      </c>
      <c r="E24" s="27" t="s">
        <v>88</v>
      </c>
      <c r="F24" s="27" t="s">
        <v>137</v>
      </c>
      <c r="G24" s="28">
        <v>45108</v>
      </c>
      <c r="H24" s="27">
        <v>7056</v>
      </c>
      <c r="I24" s="27">
        <v>635</v>
      </c>
      <c r="J24" s="27">
        <v>153</v>
      </c>
      <c r="K24" s="27">
        <v>7844</v>
      </c>
      <c r="L24" s="27" t="s">
        <v>13</v>
      </c>
      <c r="M24" s="27" t="s">
        <v>91</v>
      </c>
      <c r="N24" s="29" t="s">
        <v>138</v>
      </c>
      <c r="O24" s="191"/>
      <c r="P24" s="1"/>
    </row>
    <row r="25" spans="1:16">
      <c r="A25" s="27">
        <v>19</v>
      </c>
      <c r="B25" s="27" t="s">
        <v>85</v>
      </c>
      <c r="C25" s="27" t="s">
        <v>86</v>
      </c>
      <c r="D25" s="190" t="s">
        <v>139</v>
      </c>
      <c r="E25" s="27" t="s">
        <v>88</v>
      </c>
      <c r="F25" s="28">
        <v>44228</v>
      </c>
      <c r="G25" s="28">
        <v>45108</v>
      </c>
      <c r="H25" s="27">
        <v>2760</v>
      </c>
      <c r="I25" s="27">
        <v>248</v>
      </c>
      <c r="J25" s="27">
        <v>51</v>
      </c>
      <c r="K25" s="27">
        <v>3059</v>
      </c>
      <c r="L25" s="27" t="s">
        <v>13</v>
      </c>
      <c r="M25" s="27" t="s">
        <v>91</v>
      </c>
      <c r="N25" s="29" t="s">
        <v>140</v>
      </c>
      <c r="O25" s="191"/>
      <c r="P25" s="1"/>
    </row>
    <row r="26" spans="1:16" ht="22.5" customHeight="1">
      <c r="A26" s="27">
        <v>20</v>
      </c>
      <c r="B26" s="27" t="s">
        <v>85</v>
      </c>
      <c r="C26" s="27" t="s">
        <v>86</v>
      </c>
      <c r="D26" s="190" t="s">
        <v>130</v>
      </c>
      <c r="E26" s="27" t="s">
        <v>88</v>
      </c>
      <c r="F26" s="28">
        <v>44378</v>
      </c>
      <c r="G26" s="28">
        <v>45108</v>
      </c>
      <c r="H26" s="27">
        <v>2762</v>
      </c>
      <c r="I26" s="27">
        <v>249</v>
      </c>
      <c r="J26" s="27">
        <v>-21</v>
      </c>
      <c r="K26" s="27">
        <v>2990</v>
      </c>
      <c r="L26" s="27" t="s">
        <v>13</v>
      </c>
      <c r="M26" s="27" t="s">
        <v>91</v>
      </c>
      <c r="N26" s="29" t="s">
        <v>141</v>
      </c>
      <c r="O26" s="191"/>
      <c r="P26" s="1"/>
    </row>
    <row r="27" spans="1:16">
      <c r="A27" s="27">
        <v>21</v>
      </c>
      <c r="B27" s="27" t="s">
        <v>85</v>
      </c>
      <c r="C27" s="27" t="s">
        <v>86</v>
      </c>
      <c r="D27" s="190" t="s">
        <v>142</v>
      </c>
      <c r="E27" s="27" t="s">
        <v>88</v>
      </c>
      <c r="F27" s="27" t="s">
        <v>143</v>
      </c>
      <c r="G27" s="28">
        <v>45108</v>
      </c>
      <c r="H27" s="27">
        <v>2232</v>
      </c>
      <c r="I27" s="27">
        <v>201</v>
      </c>
      <c r="J27" s="27">
        <v>-43</v>
      </c>
      <c r="K27" s="27">
        <v>2390</v>
      </c>
      <c r="L27" s="27" t="s">
        <v>96</v>
      </c>
      <c r="M27" s="27" t="s">
        <v>91</v>
      </c>
      <c r="N27" s="29" t="s">
        <v>144</v>
      </c>
      <c r="O27" s="191"/>
      <c r="P27" s="1"/>
    </row>
    <row r="28" spans="1:16">
      <c r="A28" s="27">
        <v>22</v>
      </c>
      <c r="B28" s="27" t="s">
        <v>85</v>
      </c>
      <c r="C28" s="27" t="s">
        <v>86</v>
      </c>
      <c r="D28" s="190" t="s">
        <v>145</v>
      </c>
      <c r="E28" s="27" t="s">
        <v>88</v>
      </c>
      <c r="F28" s="27" t="s">
        <v>143</v>
      </c>
      <c r="G28" s="28">
        <v>45108</v>
      </c>
      <c r="H28" s="27">
        <v>4866</v>
      </c>
      <c r="I28" s="27">
        <v>438</v>
      </c>
      <c r="J28" s="27">
        <v>-93</v>
      </c>
      <c r="K28" s="27">
        <v>5211</v>
      </c>
      <c r="L28" s="27" t="s">
        <v>13</v>
      </c>
      <c r="M28" s="27" t="s">
        <v>91</v>
      </c>
      <c r="N28" s="29" t="s">
        <v>146</v>
      </c>
      <c r="O28" s="191"/>
      <c r="P28" s="1"/>
    </row>
    <row r="29" spans="1:16">
      <c r="A29" s="27">
        <v>23</v>
      </c>
      <c r="B29" s="27" t="s">
        <v>85</v>
      </c>
      <c r="C29" s="27" t="s">
        <v>86</v>
      </c>
      <c r="D29" s="190" t="s">
        <v>147</v>
      </c>
      <c r="E29" s="27" t="s">
        <v>88</v>
      </c>
      <c r="F29" s="27" t="s">
        <v>148</v>
      </c>
      <c r="G29" s="28">
        <v>45108</v>
      </c>
      <c r="H29" s="27">
        <v>34343</v>
      </c>
      <c r="I29" s="27">
        <v>3091</v>
      </c>
      <c r="J29" s="27">
        <v>0</v>
      </c>
      <c r="K29" s="27">
        <v>37434</v>
      </c>
      <c r="L29" s="27" t="s">
        <v>96</v>
      </c>
      <c r="M29" s="27" t="s">
        <v>91</v>
      </c>
      <c r="N29" s="29" t="s">
        <v>127</v>
      </c>
      <c r="O29" s="191"/>
      <c r="P29" s="1"/>
    </row>
    <row r="30" spans="1:16">
      <c r="A30" s="27">
        <v>24</v>
      </c>
      <c r="B30" s="27" t="s">
        <v>85</v>
      </c>
      <c r="C30" s="27" t="s">
        <v>86</v>
      </c>
      <c r="D30" s="190" t="s">
        <v>149</v>
      </c>
      <c r="E30" s="27" t="s">
        <v>88</v>
      </c>
      <c r="F30" s="27" t="s">
        <v>150</v>
      </c>
      <c r="G30" s="28">
        <v>45108</v>
      </c>
      <c r="H30" s="27">
        <v>13365</v>
      </c>
      <c r="I30" s="27">
        <v>1203</v>
      </c>
      <c r="J30" s="27">
        <v>101</v>
      </c>
      <c r="K30" s="27">
        <v>14669</v>
      </c>
      <c r="L30" s="27" t="s">
        <v>96</v>
      </c>
      <c r="M30" s="27" t="s">
        <v>91</v>
      </c>
      <c r="N30" s="29" t="s">
        <v>151</v>
      </c>
      <c r="O30" s="191"/>
      <c r="P30" s="1"/>
    </row>
    <row r="31" spans="1:16">
      <c r="A31" s="27">
        <v>25</v>
      </c>
      <c r="B31" s="27" t="s">
        <v>85</v>
      </c>
      <c r="C31" s="27" t="s">
        <v>86</v>
      </c>
      <c r="D31" s="190" t="s">
        <v>152</v>
      </c>
      <c r="E31" s="27" t="s">
        <v>88</v>
      </c>
      <c r="F31" s="27" t="s">
        <v>153</v>
      </c>
      <c r="G31" s="28">
        <v>45108</v>
      </c>
      <c r="H31" s="27">
        <v>23389</v>
      </c>
      <c r="I31" s="27">
        <v>2105</v>
      </c>
      <c r="J31" s="27">
        <v>169</v>
      </c>
      <c r="K31" s="27">
        <v>25663</v>
      </c>
      <c r="L31" s="27" t="s">
        <v>96</v>
      </c>
      <c r="M31" s="27" t="s">
        <v>91</v>
      </c>
      <c r="N31" s="29" t="s">
        <v>151</v>
      </c>
      <c r="O31" s="191"/>
      <c r="P31" s="1"/>
    </row>
    <row r="32" spans="1:16">
      <c r="A32" s="27">
        <v>26</v>
      </c>
      <c r="B32" s="27" t="s">
        <v>85</v>
      </c>
      <c r="C32" s="27" t="s">
        <v>86</v>
      </c>
      <c r="D32" s="190" t="s">
        <v>154</v>
      </c>
      <c r="E32" s="27" t="s">
        <v>88</v>
      </c>
      <c r="F32" s="28">
        <v>44378</v>
      </c>
      <c r="G32" s="28">
        <v>45108</v>
      </c>
      <c r="H32" s="27">
        <v>3153</v>
      </c>
      <c r="I32" s="27">
        <v>284</v>
      </c>
      <c r="J32" s="27">
        <v>-241</v>
      </c>
      <c r="K32" s="27">
        <v>3196</v>
      </c>
      <c r="L32" s="27" t="s">
        <v>13</v>
      </c>
      <c r="M32" s="27" t="s">
        <v>91</v>
      </c>
      <c r="N32" s="29" t="s">
        <v>155</v>
      </c>
      <c r="O32" s="191"/>
      <c r="P32" s="1"/>
    </row>
    <row r="33" spans="1:16">
      <c r="A33" s="27">
        <v>27</v>
      </c>
      <c r="B33" s="27" t="s">
        <v>85</v>
      </c>
      <c r="C33" s="27" t="s">
        <v>86</v>
      </c>
      <c r="D33" s="190" t="s">
        <v>108</v>
      </c>
      <c r="E33" s="27" t="s">
        <v>88</v>
      </c>
      <c r="F33" s="27" t="s">
        <v>156</v>
      </c>
      <c r="G33" s="28">
        <v>45108</v>
      </c>
      <c r="H33" s="27">
        <v>11890</v>
      </c>
      <c r="I33" s="27">
        <v>1070</v>
      </c>
      <c r="J33" s="27">
        <v>-913</v>
      </c>
      <c r="K33" s="27">
        <v>12047</v>
      </c>
      <c r="L33" s="27" t="s">
        <v>13</v>
      </c>
      <c r="M33" s="27" t="s">
        <v>91</v>
      </c>
      <c r="N33" s="29" t="s">
        <v>157</v>
      </c>
      <c r="O33" s="191"/>
      <c r="P33" s="1"/>
    </row>
    <row r="34" spans="1:16">
      <c r="A34" s="27">
        <v>28</v>
      </c>
      <c r="B34" s="27" t="s">
        <v>85</v>
      </c>
      <c r="C34" s="27" t="s">
        <v>86</v>
      </c>
      <c r="D34" s="190" t="s">
        <v>158</v>
      </c>
      <c r="E34" s="27" t="s">
        <v>88</v>
      </c>
      <c r="F34" s="27" t="s">
        <v>159</v>
      </c>
      <c r="G34" s="28">
        <v>45108</v>
      </c>
      <c r="H34" s="27">
        <v>73949</v>
      </c>
      <c r="I34" s="27">
        <v>6655</v>
      </c>
      <c r="J34" s="27">
        <v>-1152</v>
      </c>
      <c r="K34" s="27">
        <v>79452</v>
      </c>
      <c r="L34" s="27" t="s">
        <v>13</v>
      </c>
      <c r="M34" s="27" t="s">
        <v>91</v>
      </c>
      <c r="N34" s="29" t="s">
        <v>160</v>
      </c>
      <c r="O34" s="191"/>
      <c r="P34" s="1"/>
    </row>
    <row r="35" spans="1:16">
      <c r="A35" s="27">
        <v>29</v>
      </c>
      <c r="B35" s="27" t="s">
        <v>85</v>
      </c>
      <c r="C35" s="27" t="s">
        <v>86</v>
      </c>
      <c r="D35" s="190" t="s">
        <v>161</v>
      </c>
      <c r="E35" s="27" t="s">
        <v>88</v>
      </c>
      <c r="F35" s="28">
        <v>44562</v>
      </c>
      <c r="G35" s="28">
        <v>45108</v>
      </c>
      <c r="H35" s="27">
        <v>11147</v>
      </c>
      <c r="I35" s="27">
        <v>1004</v>
      </c>
      <c r="J35" s="27">
        <v>0</v>
      </c>
      <c r="K35" s="27">
        <v>12151</v>
      </c>
      <c r="L35" s="27" t="s">
        <v>96</v>
      </c>
      <c r="M35" s="27" t="s">
        <v>91</v>
      </c>
      <c r="N35" s="29" t="s">
        <v>162</v>
      </c>
      <c r="O35" s="191"/>
      <c r="P35" s="1"/>
    </row>
    <row r="36" spans="1:16">
      <c r="A36" s="27">
        <v>30</v>
      </c>
      <c r="B36" s="27" t="s">
        <v>85</v>
      </c>
      <c r="C36" s="27" t="s">
        <v>86</v>
      </c>
      <c r="D36" s="190" t="s">
        <v>163</v>
      </c>
      <c r="E36" s="27" t="s">
        <v>88</v>
      </c>
      <c r="F36" s="27" t="s">
        <v>164</v>
      </c>
      <c r="G36" s="28">
        <v>45108</v>
      </c>
      <c r="H36" s="27">
        <v>6232</v>
      </c>
      <c r="I36" s="27">
        <v>561</v>
      </c>
      <c r="J36" s="27">
        <v>-189</v>
      </c>
      <c r="K36" s="27">
        <v>6604</v>
      </c>
      <c r="L36" s="27" t="s">
        <v>96</v>
      </c>
      <c r="M36" s="27" t="s">
        <v>91</v>
      </c>
      <c r="N36" s="29" t="s">
        <v>165</v>
      </c>
      <c r="O36" s="191"/>
      <c r="P36" s="1"/>
    </row>
    <row r="37" spans="1:16">
      <c r="A37" s="27">
        <v>31</v>
      </c>
      <c r="B37" s="27" t="s">
        <v>85</v>
      </c>
      <c r="C37" s="27" t="s">
        <v>86</v>
      </c>
      <c r="D37" s="190" t="s">
        <v>166</v>
      </c>
      <c r="E37" s="27" t="s">
        <v>88</v>
      </c>
      <c r="F37" s="27" t="s">
        <v>167</v>
      </c>
      <c r="G37" s="28">
        <v>45108</v>
      </c>
      <c r="H37" s="27">
        <v>12954</v>
      </c>
      <c r="I37" s="27">
        <v>1166</v>
      </c>
      <c r="J37" s="27">
        <v>-157</v>
      </c>
      <c r="K37" s="27">
        <v>13963</v>
      </c>
      <c r="L37" s="27" t="s">
        <v>13</v>
      </c>
      <c r="M37" s="27" t="s">
        <v>91</v>
      </c>
      <c r="N37" s="29" t="s">
        <v>168</v>
      </c>
      <c r="O37" s="191"/>
      <c r="P37" s="1"/>
    </row>
    <row r="38" spans="1:16">
      <c r="A38" s="27">
        <v>32</v>
      </c>
      <c r="B38" s="27" t="s">
        <v>85</v>
      </c>
      <c r="C38" s="27" t="s">
        <v>86</v>
      </c>
      <c r="D38" s="190" t="s">
        <v>169</v>
      </c>
      <c r="E38" s="27" t="s">
        <v>88</v>
      </c>
      <c r="F38" s="28">
        <v>44562</v>
      </c>
      <c r="G38" s="28">
        <v>45108</v>
      </c>
      <c r="H38" s="27">
        <v>3015</v>
      </c>
      <c r="I38" s="27">
        <v>271</v>
      </c>
      <c r="J38" s="27">
        <v>0</v>
      </c>
      <c r="K38" s="27">
        <v>3286</v>
      </c>
      <c r="L38" s="27" t="s">
        <v>96</v>
      </c>
      <c r="M38" s="27" t="s">
        <v>91</v>
      </c>
      <c r="N38" s="29" t="s">
        <v>170</v>
      </c>
      <c r="O38" s="191"/>
      <c r="P38" s="1"/>
    </row>
    <row r="39" spans="1:16" ht="18.75">
      <c r="A39" s="262" t="s">
        <v>0</v>
      </c>
      <c r="B39" s="263"/>
      <c r="C39" s="263"/>
      <c r="D39" s="263"/>
      <c r="E39" s="263"/>
      <c r="F39" s="263"/>
      <c r="G39" s="264"/>
      <c r="H39" s="34">
        <f>SUM(H7:H38)</f>
        <v>391635</v>
      </c>
      <c r="I39" s="34">
        <f>SUM(I7:I38)</f>
        <v>35249</v>
      </c>
      <c r="J39" s="34">
        <f>SUM(J7:J38)</f>
        <v>753</v>
      </c>
      <c r="K39" s="34">
        <f>SUM(K7:K38)</f>
        <v>427637</v>
      </c>
      <c r="L39" s="258"/>
      <c r="M39" s="259"/>
      <c r="N39" s="259"/>
      <c r="O39" s="259"/>
    </row>
    <row r="40" spans="1:16" ht="18.75">
      <c r="A40" s="35"/>
      <c r="B40" s="35"/>
      <c r="C40" s="35"/>
      <c r="D40" s="281"/>
      <c r="E40" s="35"/>
      <c r="F40" s="35"/>
      <c r="G40" s="35"/>
      <c r="H40" s="36"/>
      <c r="I40" s="36"/>
      <c r="J40" s="36"/>
      <c r="K40" s="36"/>
      <c r="L40" s="37"/>
      <c r="M40" s="37"/>
      <c r="N40" s="37"/>
      <c r="O40" s="37"/>
    </row>
    <row r="41" spans="1:16" ht="18.75">
      <c r="A41" s="243" t="s">
        <v>71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</row>
    <row r="42" spans="1:16" ht="21">
      <c r="A42" s="244" t="s">
        <v>72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</row>
    <row r="43" spans="1:16" ht="31.5">
      <c r="A43" s="245" t="s">
        <v>20</v>
      </c>
      <c r="B43" s="245" t="s">
        <v>73</v>
      </c>
      <c r="C43" s="245" t="s">
        <v>4</v>
      </c>
      <c r="D43" s="280" t="s">
        <v>74</v>
      </c>
      <c r="E43" s="246" t="s">
        <v>75</v>
      </c>
      <c r="F43" s="110" t="s">
        <v>76</v>
      </c>
      <c r="G43" s="26" t="s">
        <v>77</v>
      </c>
      <c r="H43" s="249" t="s">
        <v>3</v>
      </c>
      <c r="I43" s="250"/>
      <c r="J43" s="250"/>
      <c r="K43" s="251"/>
      <c r="L43" s="246" t="s">
        <v>78</v>
      </c>
      <c r="M43" s="246" t="s">
        <v>79</v>
      </c>
      <c r="N43" s="252" t="s">
        <v>67</v>
      </c>
      <c r="O43" s="255" t="s">
        <v>227</v>
      </c>
      <c r="P43" s="265" t="s">
        <v>316</v>
      </c>
    </row>
    <row r="44" spans="1:16">
      <c r="A44" s="245"/>
      <c r="B44" s="245"/>
      <c r="C44" s="245"/>
      <c r="D44" s="280"/>
      <c r="E44" s="247"/>
      <c r="F44" s="252" t="s">
        <v>81</v>
      </c>
      <c r="G44" s="246" t="s">
        <v>82</v>
      </c>
      <c r="H44" s="252" t="s">
        <v>83</v>
      </c>
      <c r="I44" s="252" t="s">
        <v>21</v>
      </c>
      <c r="J44" s="252" t="s">
        <v>84</v>
      </c>
      <c r="K44" s="252" t="s">
        <v>66</v>
      </c>
      <c r="L44" s="247"/>
      <c r="M44" s="247"/>
      <c r="N44" s="253"/>
      <c r="O44" s="255"/>
      <c r="P44" s="265"/>
    </row>
    <row r="45" spans="1:16">
      <c r="A45" s="245"/>
      <c r="B45" s="245"/>
      <c r="C45" s="245"/>
      <c r="D45" s="280"/>
      <c r="E45" s="248"/>
      <c r="F45" s="254"/>
      <c r="G45" s="248"/>
      <c r="H45" s="254"/>
      <c r="I45" s="254"/>
      <c r="J45" s="254"/>
      <c r="K45" s="254"/>
      <c r="L45" s="248"/>
      <c r="M45" s="248"/>
      <c r="N45" s="254"/>
      <c r="O45" s="255"/>
      <c r="P45" s="265"/>
    </row>
    <row r="46" spans="1:16">
      <c r="A46" s="39">
        <v>1</v>
      </c>
      <c r="B46" s="31" t="s">
        <v>85</v>
      </c>
      <c r="C46" s="31" t="s">
        <v>171</v>
      </c>
      <c r="D46" s="282" t="s">
        <v>172</v>
      </c>
      <c r="E46" s="31" t="s">
        <v>88</v>
      </c>
      <c r="F46" s="41">
        <v>44562</v>
      </c>
      <c r="G46" s="32">
        <v>45108</v>
      </c>
      <c r="H46" s="40">
        <v>6464</v>
      </c>
      <c r="I46" s="40">
        <v>582</v>
      </c>
      <c r="J46" s="40">
        <v>0</v>
      </c>
      <c r="K46" s="40">
        <v>7046</v>
      </c>
      <c r="L46" s="39" t="s">
        <v>90</v>
      </c>
      <c r="M46" s="31" t="s">
        <v>91</v>
      </c>
      <c r="N46" s="33" t="s">
        <v>173</v>
      </c>
      <c r="O46" s="191"/>
      <c r="P46" s="1"/>
    </row>
    <row r="47" spans="1:16">
      <c r="A47" s="27">
        <v>2</v>
      </c>
      <c r="B47" s="31" t="s">
        <v>85</v>
      </c>
      <c r="C47" s="31" t="s">
        <v>171</v>
      </c>
      <c r="D47" s="283" t="s">
        <v>174</v>
      </c>
      <c r="E47" s="31" t="s">
        <v>88</v>
      </c>
      <c r="F47" s="28">
        <v>44562</v>
      </c>
      <c r="G47" s="32">
        <v>45108</v>
      </c>
      <c r="H47" s="38">
        <v>2414</v>
      </c>
      <c r="I47" s="38">
        <v>217</v>
      </c>
      <c r="J47" s="38">
        <v>0</v>
      </c>
      <c r="K47" s="38">
        <v>2631</v>
      </c>
      <c r="L47" s="39" t="s">
        <v>90</v>
      </c>
      <c r="M47" s="31" t="s">
        <v>91</v>
      </c>
      <c r="N47" s="33" t="s">
        <v>165</v>
      </c>
      <c r="O47" s="191"/>
      <c r="P47" s="1"/>
    </row>
    <row r="48" spans="1:16" ht="15" customHeight="1">
      <c r="A48" s="39">
        <v>3</v>
      </c>
      <c r="B48" s="31" t="s">
        <v>85</v>
      </c>
      <c r="C48" s="31" t="s">
        <v>171</v>
      </c>
      <c r="D48" s="283" t="s">
        <v>175</v>
      </c>
      <c r="E48" s="31" t="s">
        <v>88</v>
      </c>
      <c r="F48" s="28">
        <v>44562</v>
      </c>
      <c r="G48" s="32">
        <v>45108</v>
      </c>
      <c r="H48" s="38">
        <v>6464</v>
      </c>
      <c r="I48" s="38">
        <v>582</v>
      </c>
      <c r="J48" s="38">
        <v>0</v>
      </c>
      <c r="K48" s="38">
        <v>7046</v>
      </c>
      <c r="L48" s="39" t="s">
        <v>90</v>
      </c>
      <c r="M48" s="31" t="s">
        <v>91</v>
      </c>
      <c r="N48" s="33" t="s">
        <v>173</v>
      </c>
      <c r="O48" s="191"/>
      <c r="P48" s="1"/>
    </row>
    <row r="49" spans="1:16" ht="15" customHeight="1">
      <c r="A49" s="27">
        <v>4</v>
      </c>
      <c r="B49" s="31" t="s">
        <v>85</v>
      </c>
      <c r="C49" s="31" t="s">
        <v>171</v>
      </c>
      <c r="D49" s="284" t="s">
        <v>269</v>
      </c>
      <c r="E49" s="31" t="s">
        <v>88</v>
      </c>
      <c r="F49" s="28">
        <v>44562</v>
      </c>
      <c r="G49" s="32">
        <v>45108</v>
      </c>
      <c r="H49" s="38">
        <v>2155</v>
      </c>
      <c r="I49" s="38">
        <v>194</v>
      </c>
      <c r="J49" s="38">
        <v>0</v>
      </c>
      <c r="K49" s="38">
        <v>2349</v>
      </c>
      <c r="L49" s="39" t="s">
        <v>90</v>
      </c>
      <c r="M49" s="31" t="s">
        <v>91</v>
      </c>
      <c r="N49" s="33" t="s">
        <v>176</v>
      </c>
      <c r="O49" s="191"/>
      <c r="P49" s="1"/>
    </row>
    <row r="50" spans="1:16">
      <c r="A50" s="39">
        <v>5</v>
      </c>
      <c r="B50" s="31" t="s">
        <v>85</v>
      </c>
      <c r="C50" s="31" t="s">
        <v>171</v>
      </c>
      <c r="D50" s="283" t="s">
        <v>177</v>
      </c>
      <c r="E50" s="31" t="s">
        <v>88</v>
      </c>
      <c r="F50" s="28">
        <v>44562</v>
      </c>
      <c r="G50" s="32">
        <v>45108</v>
      </c>
      <c r="H50" s="38">
        <v>2155</v>
      </c>
      <c r="I50" s="38">
        <v>194</v>
      </c>
      <c r="J50" s="38">
        <v>0</v>
      </c>
      <c r="K50" s="38">
        <v>2349</v>
      </c>
      <c r="L50" s="39" t="s">
        <v>90</v>
      </c>
      <c r="M50" s="31" t="s">
        <v>91</v>
      </c>
      <c r="N50" s="33" t="s">
        <v>176</v>
      </c>
      <c r="O50" s="191"/>
      <c r="P50" s="1"/>
    </row>
    <row r="51" spans="1:16" ht="15" customHeight="1">
      <c r="A51" s="27">
        <v>6</v>
      </c>
      <c r="B51" s="31" t="s">
        <v>85</v>
      </c>
      <c r="C51" s="31" t="s">
        <v>171</v>
      </c>
      <c r="D51" s="283" t="s">
        <v>178</v>
      </c>
      <c r="E51" s="31" t="s">
        <v>88</v>
      </c>
      <c r="F51" s="28">
        <v>44562</v>
      </c>
      <c r="G51" s="32">
        <v>45108</v>
      </c>
      <c r="H51" s="38">
        <v>6464</v>
      </c>
      <c r="I51" s="38">
        <v>582</v>
      </c>
      <c r="J51" s="38">
        <v>0</v>
      </c>
      <c r="K51" s="38">
        <v>7046</v>
      </c>
      <c r="L51" s="39" t="s">
        <v>90</v>
      </c>
      <c r="M51" s="31" t="s">
        <v>91</v>
      </c>
      <c r="N51" s="33" t="s">
        <v>173</v>
      </c>
      <c r="O51" s="191"/>
      <c r="P51" s="1"/>
    </row>
    <row r="52" spans="1:16" ht="15" customHeight="1">
      <c r="A52" s="39">
        <v>7</v>
      </c>
      <c r="B52" s="31" t="s">
        <v>85</v>
      </c>
      <c r="C52" s="31" t="s">
        <v>171</v>
      </c>
      <c r="D52" s="283" t="s">
        <v>179</v>
      </c>
      <c r="E52" s="31" t="s">
        <v>88</v>
      </c>
      <c r="F52" s="28">
        <v>44562</v>
      </c>
      <c r="G52" s="32">
        <v>45108</v>
      </c>
      <c r="H52" s="38">
        <v>2155</v>
      </c>
      <c r="I52" s="38">
        <v>194</v>
      </c>
      <c r="J52" s="38">
        <v>0</v>
      </c>
      <c r="K52" s="38">
        <v>2349</v>
      </c>
      <c r="L52" s="39" t="s">
        <v>90</v>
      </c>
      <c r="M52" s="31" t="s">
        <v>91</v>
      </c>
      <c r="N52" s="33" t="s">
        <v>176</v>
      </c>
      <c r="O52" s="191"/>
      <c r="P52" s="1"/>
    </row>
    <row r="53" spans="1:16">
      <c r="A53" s="27">
        <v>8</v>
      </c>
      <c r="B53" s="31" t="s">
        <v>85</v>
      </c>
      <c r="C53" s="31" t="s">
        <v>171</v>
      </c>
      <c r="D53" s="283" t="s">
        <v>180</v>
      </c>
      <c r="E53" s="31" t="s">
        <v>88</v>
      </c>
      <c r="F53" s="28" t="s">
        <v>181</v>
      </c>
      <c r="G53" s="32">
        <v>45108</v>
      </c>
      <c r="H53" s="38">
        <v>25536</v>
      </c>
      <c r="I53" s="38">
        <v>2298</v>
      </c>
      <c r="J53" s="38">
        <v>0</v>
      </c>
      <c r="K53" s="38">
        <v>27834</v>
      </c>
      <c r="L53" s="39" t="s">
        <v>90</v>
      </c>
      <c r="M53" s="31" t="s">
        <v>91</v>
      </c>
      <c r="N53" s="33" t="s">
        <v>176</v>
      </c>
      <c r="O53" s="191"/>
      <c r="P53" s="1"/>
    </row>
    <row r="54" spans="1:16">
      <c r="A54" s="39">
        <v>9</v>
      </c>
      <c r="B54" s="31" t="s">
        <v>85</v>
      </c>
      <c r="C54" s="31" t="s">
        <v>171</v>
      </c>
      <c r="D54" s="283" t="s">
        <v>182</v>
      </c>
      <c r="E54" s="31" t="s">
        <v>88</v>
      </c>
      <c r="F54" s="28">
        <v>44197</v>
      </c>
      <c r="G54" s="32">
        <v>45108</v>
      </c>
      <c r="H54" s="38">
        <v>4788</v>
      </c>
      <c r="I54" s="38">
        <v>431</v>
      </c>
      <c r="J54" s="38">
        <v>43</v>
      </c>
      <c r="K54" s="38">
        <v>5262</v>
      </c>
      <c r="L54" s="39" t="s">
        <v>90</v>
      </c>
      <c r="M54" s="31" t="s">
        <v>91</v>
      </c>
      <c r="N54" s="33" t="s">
        <v>183</v>
      </c>
      <c r="O54" s="191"/>
      <c r="P54" s="1"/>
    </row>
    <row r="55" spans="1:16">
      <c r="A55" s="27">
        <v>10</v>
      </c>
      <c r="B55" s="31" t="s">
        <v>85</v>
      </c>
      <c r="C55" s="31" t="s">
        <v>171</v>
      </c>
      <c r="D55" s="283" t="s">
        <v>184</v>
      </c>
      <c r="E55" s="31" t="s">
        <v>88</v>
      </c>
      <c r="F55" s="28" t="s">
        <v>185</v>
      </c>
      <c r="G55" s="32">
        <v>45139</v>
      </c>
      <c r="H55" s="38">
        <v>25117</v>
      </c>
      <c r="I55" s="38">
        <v>2261</v>
      </c>
      <c r="J55" s="38">
        <v>-2002</v>
      </c>
      <c r="K55" s="38">
        <v>25376</v>
      </c>
      <c r="L55" s="27" t="s">
        <v>96</v>
      </c>
      <c r="M55" s="31" t="s">
        <v>91</v>
      </c>
      <c r="N55" s="33" t="s">
        <v>186</v>
      </c>
      <c r="O55" s="191"/>
      <c r="P55" s="1"/>
    </row>
    <row r="56" spans="1:16">
      <c r="A56" s="39">
        <v>11</v>
      </c>
      <c r="B56" s="31" t="s">
        <v>85</v>
      </c>
      <c r="C56" s="31" t="s">
        <v>171</v>
      </c>
      <c r="D56" s="283" t="s">
        <v>187</v>
      </c>
      <c r="E56" s="31" t="s">
        <v>88</v>
      </c>
      <c r="F56" s="28">
        <v>44805</v>
      </c>
      <c r="G56" s="32">
        <v>45139</v>
      </c>
      <c r="H56" s="38">
        <v>2394</v>
      </c>
      <c r="I56" s="38">
        <v>215</v>
      </c>
      <c r="J56" s="38">
        <v>191</v>
      </c>
      <c r="K56" s="38">
        <v>2800</v>
      </c>
      <c r="L56" s="39" t="s">
        <v>90</v>
      </c>
      <c r="M56" s="31" t="s">
        <v>91</v>
      </c>
      <c r="N56" s="33" t="s">
        <v>176</v>
      </c>
      <c r="O56" s="191"/>
      <c r="P56" s="1"/>
    </row>
    <row r="57" spans="1:16" ht="18.75">
      <c r="A57" s="262" t="s">
        <v>0</v>
      </c>
      <c r="B57" s="263"/>
      <c r="C57" s="263"/>
      <c r="D57" s="263"/>
      <c r="E57" s="263"/>
      <c r="F57" s="263"/>
      <c r="G57" s="264"/>
      <c r="H57" s="42">
        <f>SUM(H46:H56)</f>
        <v>86106</v>
      </c>
      <c r="I57" s="42">
        <f>SUM(I46:I56)</f>
        <v>7750</v>
      </c>
      <c r="J57" s="42">
        <f>SUM(J46:J56)</f>
        <v>-1768</v>
      </c>
      <c r="K57" s="42">
        <f>SUM(K46:K56)</f>
        <v>92088</v>
      </c>
      <c r="L57" s="258"/>
      <c r="M57" s="259"/>
      <c r="N57" s="259"/>
      <c r="O57" s="260"/>
      <c r="P57" s="1"/>
    </row>
    <row r="59" spans="1:16" ht="18.75">
      <c r="A59" s="243" t="s">
        <v>71</v>
      </c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1"/>
      <c r="N59" s="1"/>
      <c r="O59" s="1"/>
    </row>
    <row r="60" spans="1:16" ht="21">
      <c r="A60" s="244" t="s">
        <v>188</v>
      </c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1"/>
      <c r="N60" s="1"/>
      <c r="O60" s="1"/>
    </row>
    <row r="61" spans="1:16" ht="15.75">
      <c r="A61" s="245" t="s">
        <v>20</v>
      </c>
      <c r="B61" s="245" t="s">
        <v>73</v>
      </c>
      <c r="C61" s="245" t="s">
        <v>4</v>
      </c>
      <c r="D61" s="280" t="s">
        <v>74</v>
      </c>
      <c r="E61" s="246" t="s">
        <v>75</v>
      </c>
      <c r="F61" s="110" t="s">
        <v>76</v>
      </c>
      <c r="G61" s="249" t="s">
        <v>3</v>
      </c>
      <c r="H61" s="250"/>
      <c r="I61" s="250"/>
      <c r="J61" s="251"/>
      <c r="K61" s="252" t="s">
        <v>189</v>
      </c>
      <c r="L61" s="252" t="s">
        <v>80</v>
      </c>
      <c r="M61" s="266" t="s">
        <v>228</v>
      </c>
      <c r="N61" s="266" t="s">
        <v>23</v>
      </c>
      <c r="O61" s="1"/>
    </row>
    <row r="62" spans="1:16">
      <c r="A62" s="245"/>
      <c r="B62" s="245"/>
      <c r="C62" s="245"/>
      <c r="D62" s="280"/>
      <c r="E62" s="247"/>
      <c r="F62" s="252" t="s">
        <v>81</v>
      </c>
      <c r="G62" s="252" t="s">
        <v>83</v>
      </c>
      <c r="H62" s="252" t="s">
        <v>21</v>
      </c>
      <c r="I62" s="252" t="s">
        <v>84</v>
      </c>
      <c r="J62" s="252" t="s">
        <v>66</v>
      </c>
      <c r="K62" s="253"/>
      <c r="L62" s="253"/>
      <c r="M62" s="266"/>
      <c r="N62" s="266"/>
      <c r="O62" s="1"/>
    </row>
    <row r="63" spans="1:16">
      <c r="A63" s="245"/>
      <c r="B63" s="245"/>
      <c r="C63" s="245"/>
      <c r="D63" s="280"/>
      <c r="E63" s="248"/>
      <c r="F63" s="254"/>
      <c r="G63" s="254"/>
      <c r="H63" s="254"/>
      <c r="I63" s="254"/>
      <c r="J63" s="254"/>
      <c r="K63" s="254"/>
      <c r="L63" s="254"/>
      <c r="M63" s="266"/>
      <c r="N63" s="266"/>
      <c r="O63" s="1"/>
    </row>
    <row r="64" spans="1:16" ht="15.75" thickBot="1">
      <c r="A64" s="43">
        <v>1</v>
      </c>
      <c r="B64" s="43" t="s">
        <v>190</v>
      </c>
      <c r="C64" s="43" t="s">
        <v>191</v>
      </c>
      <c r="D64" s="278" t="s">
        <v>194</v>
      </c>
      <c r="E64" s="44" t="s">
        <v>195</v>
      </c>
      <c r="F64" s="44" t="s">
        <v>192</v>
      </c>
      <c r="G64" s="44">
        <v>8972</v>
      </c>
      <c r="H64" s="44">
        <v>0</v>
      </c>
      <c r="I64" s="44">
        <v>0</v>
      </c>
      <c r="J64" s="44">
        <v>8972</v>
      </c>
      <c r="K64" s="45" t="s">
        <v>193</v>
      </c>
      <c r="L64" s="44"/>
      <c r="M64" s="1"/>
      <c r="N64" s="1"/>
      <c r="O64" s="1"/>
    </row>
    <row r="65" spans="1:15" ht="15.75" thickBot="1">
      <c r="A65" s="43">
        <v>2</v>
      </c>
      <c r="B65" s="43" t="s">
        <v>190</v>
      </c>
      <c r="C65" s="43" t="s">
        <v>191</v>
      </c>
      <c r="D65" s="278" t="s">
        <v>196</v>
      </c>
      <c r="E65" s="44" t="s">
        <v>197</v>
      </c>
      <c r="F65" s="44" t="s">
        <v>198</v>
      </c>
      <c r="G65" s="44">
        <v>7000</v>
      </c>
      <c r="H65" s="44">
        <v>0</v>
      </c>
      <c r="I65" s="44">
        <v>0</v>
      </c>
      <c r="J65" s="44">
        <v>7000</v>
      </c>
      <c r="K65" s="45" t="s">
        <v>193</v>
      </c>
      <c r="L65" s="44"/>
      <c r="M65" s="1"/>
      <c r="N65" s="1"/>
      <c r="O65" s="1"/>
    </row>
    <row r="66" spans="1:15" ht="15.75" thickBot="1">
      <c r="A66" s="43">
        <v>3</v>
      </c>
      <c r="B66" s="43" t="s">
        <v>190</v>
      </c>
      <c r="C66" s="43" t="s">
        <v>191</v>
      </c>
      <c r="D66" s="278" t="s">
        <v>199</v>
      </c>
      <c r="E66" s="44" t="s">
        <v>200</v>
      </c>
      <c r="F66" s="44" t="s">
        <v>201</v>
      </c>
      <c r="G66" s="44">
        <v>1100</v>
      </c>
      <c r="H66" s="44">
        <v>0</v>
      </c>
      <c r="I66" s="44">
        <v>0</v>
      </c>
      <c r="J66" s="44">
        <v>1100</v>
      </c>
      <c r="K66" s="45" t="s">
        <v>193</v>
      </c>
      <c r="L66" s="44"/>
      <c r="M66" s="1"/>
      <c r="N66" s="1"/>
      <c r="O66" s="1"/>
    </row>
    <row r="67" spans="1:15" ht="15" customHeight="1">
      <c r="A67" s="44"/>
      <c r="B67" s="44"/>
      <c r="C67" s="44"/>
      <c r="D67" s="286"/>
      <c r="E67" s="44"/>
      <c r="F67" s="43" t="s">
        <v>0</v>
      </c>
      <c r="G67" s="44">
        <f>SUM(G64:G66)</f>
        <v>17072</v>
      </c>
      <c r="H67" s="44">
        <v>35</v>
      </c>
      <c r="I67" s="44">
        <v>2451</v>
      </c>
      <c r="J67" s="44">
        <f>SUM(J64:J66)</f>
        <v>17072</v>
      </c>
      <c r="K67" s="44"/>
      <c r="L67" s="44"/>
      <c r="M67" s="1"/>
      <c r="N67" s="1"/>
      <c r="O67" s="1"/>
    </row>
    <row r="68" spans="1:15" ht="15" customHeight="1">
      <c r="J68" s="75"/>
    </row>
    <row r="69" spans="1:15" ht="28.5">
      <c r="A69" s="261" t="s">
        <v>202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</row>
    <row r="70" spans="1:15" ht="15" customHeight="1">
      <c r="A70" s="223" t="s">
        <v>24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</row>
    <row r="71" spans="1:15" ht="15" customHeight="1">
      <c r="A71" s="9" t="s">
        <v>25</v>
      </c>
      <c r="B71" s="9" t="s">
        <v>26</v>
      </c>
      <c r="C71" s="10" t="s">
        <v>27</v>
      </c>
      <c r="D71" s="287"/>
      <c r="E71" s="10"/>
      <c r="F71" s="11" t="s">
        <v>28</v>
      </c>
      <c r="G71" s="11" t="s">
        <v>29</v>
      </c>
      <c r="H71" s="11" t="s">
        <v>30</v>
      </c>
      <c r="I71" s="11" t="s">
        <v>31</v>
      </c>
      <c r="J71" s="9" t="s">
        <v>32</v>
      </c>
      <c r="K71" s="9" t="s">
        <v>33</v>
      </c>
      <c r="L71" s="9" t="s">
        <v>34</v>
      </c>
      <c r="M71" s="76" t="s">
        <v>35</v>
      </c>
      <c r="N71" s="77" t="s">
        <v>228</v>
      </c>
      <c r="O71" s="77" t="s">
        <v>23</v>
      </c>
    </row>
    <row r="72" spans="1:15" ht="43.5">
      <c r="A72" s="12">
        <v>1</v>
      </c>
      <c r="B72" s="14" t="s">
        <v>203</v>
      </c>
      <c r="C72" s="46" t="s">
        <v>204</v>
      </c>
      <c r="D72" s="288" t="s">
        <v>205</v>
      </c>
      <c r="E72" s="47" t="s">
        <v>206</v>
      </c>
      <c r="F72" s="46" t="s">
        <v>207</v>
      </c>
      <c r="G72" s="48">
        <v>110</v>
      </c>
      <c r="H72" s="48">
        <v>10</v>
      </c>
      <c r="I72" s="48">
        <f>G72-H72</f>
        <v>100</v>
      </c>
      <c r="J72" s="49">
        <v>397</v>
      </c>
      <c r="K72" s="50">
        <v>35</v>
      </c>
      <c r="L72" s="50">
        <v>53</v>
      </c>
      <c r="M72" s="78">
        <f>J72+K72+L72</f>
        <v>485</v>
      </c>
      <c r="N72" s="21"/>
      <c r="O72" s="21"/>
    </row>
    <row r="73" spans="1:15" ht="43.5">
      <c r="A73" s="12">
        <v>2</v>
      </c>
      <c r="B73" s="51" t="s">
        <v>208</v>
      </c>
      <c r="C73" s="46" t="s">
        <v>209</v>
      </c>
      <c r="D73" s="288" t="s">
        <v>210</v>
      </c>
      <c r="E73" s="47" t="s">
        <v>211</v>
      </c>
      <c r="F73" s="46" t="s">
        <v>212</v>
      </c>
      <c r="G73" s="50">
        <v>36</v>
      </c>
      <c r="H73" s="50">
        <v>18</v>
      </c>
      <c r="I73" s="48">
        <f>G73-H73</f>
        <v>18</v>
      </c>
      <c r="J73" s="50">
        <v>72</v>
      </c>
      <c r="K73" s="50">
        <v>7</v>
      </c>
      <c r="L73" s="50">
        <v>10</v>
      </c>
      <c r="M73" s="78">
        <v>253</v>
      </c>
      <c r="N73" s="1"/>
      <c r="O73" s="1"/>
    </row>
    <row r="74" spans="1:15" ht="28.5" customHeight="1">
      <c r="A74" s="12">
        <v>3</v>
      </c>
      <c r="B74" s="51" t="s">
        <v>214</v>
      </c>
      <c r="C74" s="46" t="s">
        <v>215</v>
      </c>
      <c r="D74" s="288" t="s">
        <v>216</v>
      </c>
      <c r="E74" s="47" t="s">
        <v>217</v>
      </c>
      <c r="F74" s="46" t="s">
        <v>218</v>
      </c>
      <c r="G74" s="50">
        <v>116</v>
      </c>
      <c r="H74" s="50">
        <v>31</v>
      </c>
      <c r="I74" s="48">
        <f>G74-H74</f>
        <v>85</v>
      </c>
      <c r="J74" s="50">
        <v>340</v>
      </c>
      <c r="K74" s="50">
        <v>31</v>
      </c>
      <c r="L74" s="50">
        <v>45</v>
      </c>
      <c r="M74" s="78">
        <f>J74+K74+L74</f>
        <v>416</v>
      </c>
      <c r="N74" s="1"/>
      <c r="O74" s="1"/>
    </row>
    <row r="75" spans="1:15" ht="27.75">
      <c r="A75" s="14"/>
      <c r="B75" s="52"/>
      <c r="C75" s="53"/>
      <c r="D75" s="289"/>
      <c r="E75" s="54"/>
      <c r="F75" s="51"/>
      <c r="G75" s="50"/>
      <c r="H75" s="50"/>
      <c r="I75" s="220" t="s">
        <v>62</v>
      </c>
      <c r="J75" s="221"/>
      <c r="K75" s="221"/>
      <c r="L75" s="222"/>
      <c r="M75" s="79">
        <f>SUM(M72:M74)</f>
        <v>1154</v>
      </c>
      <c r="N75" s="1"/>
      <c r="O75" s="1"/>
    </row>
    <row r="76" spans="1:15" ht="21">
      <c r="D76" s="290" t="s">
        <v>66</v>
      </c>
      <c r="E76" s="80" t="e">
        <f>SUM([2]RECOVERY!#REF!)</f>
        <v>#REF!</v>
      </c>
      <c r="H76" t="s">
        <v>227</v>
      </c>
      <c r="I76" t="s">
        <v>23</v>
      </c>
    </row>
    <row r="77" spans="1:15" ht="15.75">
      <c r="A77" s="218">
        <v>1</v>
      </c>
      <c r="B77" s="218" t="s">
        <v>275</v>
      </c>
      <c r="C77" s="218" t="s">
        <v>65</v>
      </c>
      <c r="D77" s="291" t="s">
        <v>276</v>
      </c>
      <c r="E77" s="107">
        <v>45558</v>
      </c>
      <c r="F77" s="103">
        <v>14626</v>
      </c>
      <c r="G77" s="267" t="s">
        <v>277</v>
      </c>
      <c r="H77" s="1"/>
      <c r="I77" s="1"/>
      <c r="J77" s="102"/>
      <c r="K77" s="102"/>
      <c r="L77" s="102"/>
      <c r="M77" s="102"/>
      <c r="N77" s="102"/>
      <c r="O77" s="102"/>
    </row>
    <row r="78" spans="1:15" ht="15.75">
      <c r="A78" s="218"/>
      <c r="B78" s="218"/>
      <c r="C78" s="218"/>
      <c r="D78" s="291"/>
      <c r="E78" s="268">
        <v>45588</v>
      </c>
      <c r="F78" s="103">
        <v>8657</v>
      </c>
      <c r="G78" s="267"/>
      <c r="H78" s="1"/>
      <c r="I78" s="1"/>
      <c r="J78" s="102"/>
      <c r="K78" s="102"/>
      <c r="L78" s="102"/>
      <c r="M78" s="102"/>
      <c r="N78" s="102"/>
      <c r="O78" s="102"/>
    </row>
    <row r="79" spans="1:15" ht="15.75">
      <c r="A79" s="218"/>
      <c r="B79" s="218"/>
      <c r="C79" s="218"/>
      <c r="D79" s="291"/>
      <c r="E79" s="268"/>
      <c r="F79" s="103">
        <v>7256</v>
      </c>
      <c r="G79" s="267" t="s">
        <v>278</v>
      </c>
      <c r="H79" s="1"/>
      <c r="I79" s="1"/>
      <c r="J79" s="102"/>
      <c r="K79" s="102"/>
      <c r="L79" s="102"/>
      <c r="M79" s="102"/>
      <c r="N79" s="102"/>
      <c r="O79" s="102"/>
    </row>
    <row r="80" spans="1:15" ht="28.5" customHeight="1">
      <c r="A80" s="218"/>
      <c r="B80" s="218"/>
      <c r="C80" s="218"/>
      <c r="D80" s="291"/>
      <c r="E80" s="107">
        <v>45619</v>
      </c>
      <c r="F80" s="103">
        <v>19110</v>
      </c>
      <c r="G80" s="267"/>
      <c r="H80" s="272">
        <v>1144101005775</v>
      </c>
      <c r="I80" s="275">
        <v>45382</v>
      </c>
      <c r="J80" s="102"/>
      <c r="K80" s="102"/>
      <c r="L80" s="102"/>
      <c r="M80" s="102"/>
      <c r="N80" s="102"/>
      <c r="O80" s="102"/>
    </row>
    <row r="81" spans="1:15" ht="15.75">
      <c r="A81" s="218"/>
      <c r="B81" s="218"/>
      <c r="C81" s="218"/>
      <c r="D81" s="291"/>
      <c r="E81" s="107">
        <v>45649</v>
      </c>
      <c r="F81" s="103">
        <v>13099</v>
      </c>
      <c r="G81" s="267"/>
      <c r="H81" s="1"/>
      <c r="I81" s="276"/>
      <c r="J81" s="102"/>
      <c r="K81" s="102"/>
      <c r="L81" s="102"/>
      <c r="M81" s="102"/>
      <c r="N81" s="102"/>
      <c r="O81" s="102"/>
    </row>
    <row r="82" spans="1:15" ht="15.75">
      <c r="A82" s="218"/>
      <c r="B82" s="218"/>
      <c r="C82" s="218"/>
      <c r="D82" s="291"/>
      <c r="E82" s="107">
        <v>45315</v>
      </c>
      <c r="F82" s="103">
        <v>14838</v>
      </c>
      <c r="G82" s="267"/>
      <c r="H82" s="1"/>
      <c r="I82" s="276"/>
      <c r="J82" s="102"/>
      <c r="K82" s="102"/>
      <c r="L82" s="102"/>
      <c r="M82" s="102"/>
      <c r="N82" s="102"/>
      <c r="O82" s="102"/>
    </row>
    <row r="83" spans="1:15" ht="15.75">
      <c r="A83" s="218"/>
      <c r="B83" s="218"/>
      <c r="C83" s="218"/>
      <c r="D83" s="291"/>
      <c r="E83" s="107">
        <v>45346</v>
      </c>
      <c r="F83" s="103">
        <v>16123</v>
      </c>
      <c r="G83" s="267"/>
      <c r="H83" s="1"/>
      <c r="I83" s="276"/>
      <c r="J83" s="102"/>
      <c r="K83" s="102"/>
      <c r="L83" s="102"/>
      <c r="M83" s="102"/>
      <c r="N83" s="102"/>
      <c r="O83" s="102"/>
    </row>
    <row r="84" spans="1:15" s="102" customFormat="1" ht="15.75" customHeight="1">
      <c r="A84" s="105"/>
      <c r="B84" s="105"/>
      <c r="D84" s="292"/>
      <c r="E84" s="104" t="s">
        <v>66</v>
      </c>
      <c r="F84" s="104">
        <f>SUM(F77:F83)</f>
        <v>93709</v>
      </c>
      <c r="G84" s="106"/>
      <c r="H84" s="1"/>
      <c r="I84" s="276"/>
    </row>
    <row r="85" spans="1:15" s="102" customFormat="1" ht="15.75" customHeight="1">
      <c r="A85" s="204">
        <v>2</v>
      </c>
      <c r="B85" s="193" t="s">
        <v>312</v>
      </c>
      <c r="C85" s="105" t="s">
        <v>272</v>
      </c>
      <c r="D85" s="293" t="s">
        <v>313</v>
      </c>
      <c r="E85" s="116">
        <v>45375</v>
      </c>
      <c r="F85" s="103">
        <v>3300</v>
      </c>
      <c r="G85" s="195" t="s">
        <v>314</v>
      </c>
      <c r="H85" s="273">
        <v>1144101005510</v>
      </c>
      <c r="I85" s="277">
        <v>45367</v>
      </c>
    </row>
    <row r="86" spans="1:15" s="102" customFormat="1" ht="15.75" customHeight="1">
      <c r="A86" s="204"/>
      <c r="B86" s="205"/>
      <c r="C86" s="204"/>
      <c r="D86" s="294"/>
      <c r="E86" s="104" t="s">
        <v>315</v>
      </c>
      <c r="F86" s="104">
        <f>F84+F85</f>
        <v>97009</v>
      </c>
      <c r="G86" s="194"/>
      <c r="H86" s="1"/>
      <c r="I86" s="1"/>
    </row>
    <row r="87" spans="1:15" s="102" customFormat="1" ht="18">
      <c r="A87" s="209" t="s">
        <v>10</v>
      </c>
      <c r="B87" s="210"/>
      <c r="C87" s="209" t="s">
        <v>11</v>
      </c>
      <c r="D87" s="210"/>
      <c r="E87" s="66"/>
      <c r="F87" s="67"/>
      <c r="G87"/>
      <c r="H87"/>
      <c r="I87"/>
      <c r="J87"/>
      <c r="K87"/>
      <c r="L87"/>
      <c r="M87"/>
      <c r="N87"/>
      <c r="O87"/>
    </row>
    <row r="88" spans="1:15" s="102" customFormat="1" ht="15.75" customHeight="1">
      <c r="A88" s="55" t="s">
        <v>1</v>
      </c>
      <c r="B88" s="2" t="s">
        <v>8</v>
      </c>
      <c r="C88" s="2" t="s">
        <v>12</v>
      </c>
      <c r="D88" s="295" t="s">
        <v>2</v>
      </c>
      <c r="E88" s="66"/>
      <c r="F88" s="67"/>
      <c r="G88"/>
      <c r="H88"/>
      <c r="I88"/>
      <c r="J88"/>
      <c r="K88"/>
      <c r="L88"/>
      <c r="M88"/>
      <c r="N88"/>
      <c r="O88"/>
    </row>
    <row r="89" spans="1:15" s="102" customFormat="1" ht="18.75" thickBot="1">
      <c r="A89" s="55">
        <v>1</v>
      </c>
      <c r="B89" s="2" t="s">
        <v>219</v>
      </c>
      <c r="C89" s="2">
        <v>3</v>
      </c>
      <c r="D89" s="295">
        <v>1154</v>
      </c>
      <c r="E89" s="66"/>
      <c r="F89" s="67"/>
      <c r="G89"/>
      <c r="H89"/>
      <c r="I89"/>
      <c r="J89"/>
      <c r="K89"/>
      <c r="L89"/>
      <c r="M89"/>
      <c r="N89"/>
      <c r="O89"/>
    </row>
    <row r="90" spans="1:15" s="102" customFormat="1" ht="18.75" thickBot="1">
      <c r="A90" s="55">
        <v>2</v>
      </c>
      <c r="B90" s="2" t="s">
        <v>220</v>
      </c>
      <c r="C90" s="2">
        <v>32</v>
      </c>
      <c r="D90" s="295">
        <v>427637</v>
      </c>
      <c r="E90"/>
      <c r="F90"/>
      <c r="G90"/>
      <c r="H90" s="274"/>
      <c r="I90"/>
      <c r="J90"/>
      <c r="K90"/>
      <c r="L90"/>
      <c r="M90"/>
      <c r="N90"/>
      <c r="O90"/>
    </row>
    <row r="91" spans="1:15" s="102" customFormat="1" ht="18">
      <c r="A91" s="55">
        <v>3</v>
      </c>
      <c r="B91" s="2" t="s">
        <v>221</v>
      </c>
      <c r="C91" s="2">
        <v>11</v>
      </c>
      <c r="D91" s="295">
        <v>92088</v>
      </c>
      <c r="E91"/>
      <c r="F91"/>
      <c r="G91"/>
      <c r="H91"/>
      <c r="I91"/>
      <c r="J91"/>
      <c r="K91"/>
      <c r="L91"/>
      <c r="M91"/>
      <c r="N91"/>
      <c r="O91"/>
    </row>
    <row r="92" spans="1:15" s="102" customFormat="1" ht="18">
      <c r="A92" s="55">
        <v>4</v>
      </c>
      <c r="B92" s="2" t="s">
        <v>222</v>
      </c>
      <c r="C92" s="2">
        <v>3</v>
      </c>
      <c r="D92" s="295">
        <v>17072</v>
      </c>
      <c r="E92"/>
      <c r="F92"/>
      <c r="G92"/>
      <c r="H92"/>
      <c r="I92"/>
      <c r="J92"/>
      <c r="K92"/>
      <c r="L92"/>
      <c r="M92"/>
      <c r="N92"/>
      <c r="O92"/>
    </row>
    <row r="93" spans="1:15" s="102" customFormat="1" ht="18">
      <c r="A93" s="55">
        <v>5</v>
      </c>
      <c r="B93" s="56" t="s">
        <v>9</v>
      </c>
      <c r="C93" s="2">
        <v>2</v>
      </c>
      <c r="D93" s="295">
        <v>97009</v>
      </c>
      <c r="E93"/>
      <c r="F93"/>
      <c r="G93"/>
      <c r="H93"/>
      <c r="I93"/>
      <c r="J93"/>
      <c r="K93"/>
      <c r="L93"/>
      <c r="M93"/>
      <c r="N93"/>
      <c r="O93"/>
    </row>
    <row r="94" spans="1:15" s="102" customFormat="1" ht="15.75" customHeight="1">
      <c r="A94" s="3"/>
      <c r="B94" s="3" t="s">
        <v>5</v>
      </c>
      <c r="C94" s="57">
        <f>SUM(C89:C93)</f>
        <v>51</v>
      </c>
      <c r="D94" s="295">
        <f t="shared" ref="D94" si="0">SUM(D89:D93)</f>
        <v>634960</v>
      </c>
      <c r="E94"/>
      <c r="F94"/>
      <c r="G94"/>
      <c r="H94"/>
      <c r="I94"/>
      <c r="J94"/>
      <c r="K94"/>
      <c r="L94"/>
      <c r="M94"/>
      <c r="N94"/>
      <c r="O94"/>
    </row>
    <row r="95" spans="1:15" s="102" customFormat="1">
      <c r="D95" s="292"/>
    </row>
    <row r="96" spans="1:15" s="102" customFormat="1">
      <c r="D96" s="292"/>
    </row>
    <row r="97" spans="4:4" s="102" customFormat="1">
      <c r="D97" s="292"/>
    </row>
  </sheetData>
  <mergeCells count="72">
    <mergeCell ref="P4:P6"/>
    <mergeCell ref="P43:P45"/>
    <mergeCell ref="N61:N63"/>
    <mergeCell ref="F62:F63"/>
    <mergeCell ref="G62:G63"/>
    <mergeCell ref="H62:H63"/>
    <mergeCell ref="I62:I63"/>
    <mergeCell ref="J62:J63"/>
    <mergeCell ref="A57:G57"/>
    <mergeCell ref="G61:J61"/>
    <mergeCell ref="K61:K63"/>
    <mergeCell ref="L61:L63"/>
    <mergeCell ref="M61:M63"/>
    <mergeCell ref="M43:M45"/>
    <mergeCell ref="N43:N45"/>
    <mergeCell ref="O43:O45"/>
    <mergeCell ref="F44:F45"/>
    <mergeCell ref="G44:G45"/>
    <mergeCell ref="H44:H45"/>
    <mergeCell ref="I44:I45"/>
    <mergeCell ref="J44:J45"/>
    <mergeCell ref="K44:K45"/>
    <mergeCell ref="A87:B87"/>
    <mergeCell ref="C87:D87"/>
    <mergeCell ref="A69:M69"/>
    <mergeCell ref="A70:M70"/>
    <mergeCell ref="I75:L75"/>
    <mergeCell ref="A77:A83"/>
    <mergeCell ref="B77:B83"/>
    <mergeCell ref="C77:C83"/>
    <mergeCell ref="D77:D83"/>
    <mergeCell ref="G77:G78"/>
    <mergeCell ref="E78:E79"/>
    <mergeCell ref="G79:G83"/>
    <mergeCell ref="M3:O3"/>
    <mergeCell ref="J5:J6"/>
    <mergeCell ref="K5:K6"/>
    <mergeCell ref="L57:O57"/>
    <mergeCell ref="A59:L59"/>
    <mergeCell ref="A39:G39"/>
    <mergeCell ref="L39:O39"/>
    <mergeCell ref="A41:O41"/>
    <mergeCell ref="A42:O42"/>
    <mergeCell ref="A43:A45"/>
    <mergeCell ref="B43:B45"/>
    <mergeCell ref="C43:C45"/>
    <mergeCell ref="D43:D45"/>
    <mergeCell ref="E43:E45"/>
    <mergeCell ref="H43:K43"/>
    <mergeCell ref="L43:L45"/>
    <mergeCell ref="A60:L60"/>
    <mergeCell ref="A61:A63"/>
    <mergeCell ref="B61:B63"/>
    <mergeCell ref="C61:C63"/>
    <mergeCell ref="D61:D63"/>
    <mergeCell ref="E61:E63"/>
    <mergeCell ref="A1:O1"/>
    <mergeCell ref="A2:O2"/>
    <mergeCell ref="A4:A6"/>
    <mergeCell ref="B4:B6"/>
    <mergeCell ref="C4:C6"/>
    <mergeCell ref="D4:D6"/>
    <mergeCell ref="E4:E6"/>
    <mergeCell ref="H4:K4"/>
    <mergeCell ref="L4:L6"/>
    <mergeCell ref="M4:M6"/>
    <mergeCell ref="N4:N6"/>
    <mergeCell ref="O4:O6"/>
    <mergeCell ref="F5:F6"/>
    <mergeCell ref="G5:G6"/>
    <mergeCell ref="H5:H6"/>
    <mergeCell ref="I5:I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Hun</vt:lpstr>
      <vt:lpstr>Bilikere</vt:lpstr>
      <vt:lpstr>H D Kote</vt:lpstr>
      <vt:lpstr>Sargur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MYS5047DTP-12</dc:creator>
  <cp:lastModifiedBy>acer</cp:lastModifiedBy>
  <dcterms:created xsi:type="dcterms:W3CDTF">2016-08-30T06:37:17Z</dcterms:created>
  <dcterms:modified xsi:type="dcterms:W3CDTF">2024-04-01T07:58:34Z</dcterms:modified>
</cp:coreProperties>
</file>