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0E50E6D3-9CDD-4E2A-81FF-B9FD345C2280}" xr6:coauthVersionLast="47" xr6:coauthVersionMax="47" xr10:uidLastSave="{00000000-0000-0000-0000-000000000000}"/>
  <bookViews>
    <workbookView xWindow="-120" yWindow="-120" windowWidth="20730" windowHeight="11040" activeTab="1" xr2:uid="{E0B3F4E7-4494-497B-B0BE-9F529814B07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5" i="2" l="1"/>
  <c r="C176" i="2"/>
  <c r="C171" i="2"/>
  <c r="C172" i="2" s="1"/>
  <c r="C173" i="2" s="1"/>
  <c r="C150" i="2"/>
  <c r="C151" i="2" s="1"/>
  <c r="C146" i="2"/>
  <c r="C147" i="2" s="1"/>
  <c r="C148" i="2" s="1"/>
  <c r="C133" i="2"/>
  <c r="C134" i="2" s="1"/>
  <c r="C129" i="2"/>
  <c r="C130" i="2" s="1"/>
  <c r="C131" i="2" s="1"/>
  <c r="C81" i="2"/>
  <c r="C82" i="2" s="1"/>
  <c r="C77" i="2"/>
  <c r="C78" i="2" s="1"/>
  <c r="C79" i="2" s="1"/>
  <c r="C29" i="2"/>
  <c r="C30" i="2" s="1"/>
  <c r="C25" i="2"/>
  <c r="C26" i="2" s="1"/>
  <c r="C27" i="2" s="1"/>
  <c r="C15" i="2"/>
  <c r="C14" i="2"/>
  <c r="C12" i="2"/>
  <c r="C11" i="2"/>
  <c r="C10" i="2"/>
  <c r="H35" i="1"/>
  <c r="D8" i="1"/>
  <c r="D32" i="1"/>
  <c r="D58" i="1"/>
</calcChain>
</file>

<file path=xl/sharedStrings.xml><?xml version="1.0" encoding="utf-8"?>
<sst xmlns="http://schemas.openxmlformats.org/spreadsheetml/2006/main" count="162" uniqueCount="26">
  <si>
    <t>Record BMD</t>
  </si>
  <si>
    <t>Sanctoin HP</t>
  </si>
  <si>
    <t>Meter Constant</t>
  </si>
  <si>
    <t>Max BMD</t>
  </si>
  <si>
    <t>Diff BMD</t>
  </si>
  <si>
    <t>0.194x15=2.91 kw</t>
  </si>
  <si>
    <t>Diff BMD in HP</t>
  </si>
  <si>
    <t>4 hp</t>
  </si>
  <si>
    <t>Fixed Charges For 1 HP</t>
  </si>
  <si>
    <t>Fixed Charges  for 4 HP</t>
  </si>
  <si>
    <t>(kw/constant)=12/15</t>
  </si>
  <si>
    <t>2.91/0.746=3.9hp=4 hp</t>
  </si>
  <si>
    <t>4hp*95 Rs (FC)</t>
  </si>
  <si>
    <t>380Rs*2 ( Penalty applied 2 Times of Total FC Charges as per KERC Tarrif Order)</t>
  </si>
  <si>
    <t>Total BMD Panaulty Amount</t>
  </si>
  <si>
    <t>(16hp*0.746)=11.936=12kw</t>
  </si>
  <si>
    <t>Record BMD *  Meter Constant</t>
  </si>
  <si>
    <t>BMD</t>
  </si>
  <si>
    <t>Diff  BMD</t>
  </si>
  <si>
    <t>SHP- Recorded BMD</t>
  </si>
  <si>
    <t>Convert to HP</t>
  </si>
  <si>
    <t>Convert to KW to HP</t>
  </si>
  <si>
    <t>1.25*95</t>
  </si>
  <si>
    <t>95Rs*2 ( Penalty applied 2 Times of Total FC Charges as per KERC Tarrif Order)</t>
  </si>
  <si>
    <t>4hp*140 Rs (FC)</t>
  </si>
  <si>
    <t>140Rs*2 ( Penalty applied 2 Times of Total FC Charges as per KERC Tarrif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</si>
</sst>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FC40-F42B-45E6-ACE8-398F208A6DDA}">
  <dimension ref="C2:H61"/>
  <sheetViews>
    <sheetView topLeftCell="A24" workbookViewId="0">
      <selection activeCell="I25" sqref="I25:K35"/>
    </sheetView>
  </sheetViews>
  <sheetFormatPr defaultRowHeight="15" x14ac:dyDescent="0.25"/>
  <cols>
    <col min="3" max="3" width="33.28515625" style="1" customWidth="1"/>
    <col min="4" max="4" width="12.5703125" style="1" customWidth="1"/>
    <col min="5" max="5" width="35.28515625" style="1" customWidth="1"/>
    <col min="6" max="7" width="9.140625" style="1"/>
  </cols>
  <sheetData>
    <row r="2" spans="3:5" ht="26.25" x14ac:dyDescent="0.4">
      <c r="C2" s="4">
        <v>44682</v>
      </c>
      <c r="D2" s="4"/>
      <c r="E2" s="4"/>
    </row>
    <row r="3" spans="3:5" ht="21" x14ac:dyDescent="0.35">
      <c r="C3" s="6" t="s">
        <v>1</v>
      </c>
      <c r="D3" s="7">
        <v>16</v>
      </c>
      <c r="E3" s="5" t="s">
        <v>15</v>
      </c>
    </row>
    <row r="4" spans="3:5" ht="21" x14ac:dyDescent="0.35">
      <c r="C4" s="3" t="s">
        <v>2</v>
      </c>
      <c r="D4" s="3">
        <v>15</v>
      </c>
      <c r="E4" s="5"/>
    </row>
    <row r="5" spans="3:5" ht="21" x14ac:dyDescent="0.35">
      <c r="C5" s="3" t="s">
        <v>8</v>
      </c>
      <c r="D5" s="3"/>
      <c r="E5" s="8">
        <v>95</v>
      </c>
    </row>
    <row r="6" spans="3:5" ht="21" x14ac:dyDescent="0.35">
      <c r="C6" s="3" t="s">
        <v>3</v>
      </c>
      <c r="D6" s="11">
        <v>0.8</v>
      </c>
      <c r="E6" s="5" t="s">
        <v>10</v>
      </c>
    </row>
    <row r="7" spans="3:5" ht="15.75" x14ac:dyDescent="0.25">
      <c r="C7" s="3" t="s">
        <v>0</v>
      </c>
      <c r="D7" s="3">
        <v>0.86</v>
      </c>
      <c r="E7" s="3">
        <v>0.99</v>
      </c>
    </row>
    <row r="8" spans="3:5" ht="15.75" x14ac:dyDescent="0.25">
      <c r="C8" s="3" t="s">
        <v>4</v>
      </c>
      <c r="D8" s="3">
        <f>D7-D6</f>
        <v>5.9999999999999942E-2</v>
      </c>
      <c r="E8" s="3" t="s">
        <v>5</v>
      </c>
    </row>
    <row r="9" spans="3:5" ht="15.75" x14ac:dyDescent="0.25">
      <c r="C9" s="3" t="s">
        <v>6</v>
      </c>
      <c r="D9" s="3" t="s">
        <v>7</v>
      </c>
      <c r="E9" s="3" t="s">
        <v>11</v>
      </c>
    </row>
    <row r="10" spans="3:5" ht="15.75" x14ac:dyDescent="0.25">
      <c r="C10" s="3" t="s">
        <v>9</v>
      </c>
      <c r="D10" s="3">
        <v>380</v>
      </c>
      <c r="E10" s="3" t="s">
        <v>12</v>
      </c>
    </row>
    <row r="11" spans="3:5" ht="47.25" x14ac:dyDescent="0.25">
      <c r="C11" s="2" t="s">
        <v>14</v>
      </c>
      <c r="D11" s="10">
        <v>760</v>
      </c>
      <c r="E11" s="9" t="s">
        <v>13</v>
      </c>
    </row>
    <row r="25" spans="3:5" ht="26.25" x14ac:dyDescent="0.4">
      <c r="C25" s="4">
        <v>44896</v>
      </c>
      <c r="D25" s="4"/>
      <c r="E25" s="4"/>
    </row>
    <row r="26" spans="3:5" ht="21" x14ac:dyDescent="0.35">
      <c r="C26" s="6" t="s">
        <v>1</v>
      </c>
      <c r="D26" s="7">
        <v>16</v>
      </c>
      <c r="E26" s="5" t="s">
        <v>15</v>
      </c>
    </row>
    <row r="27" spans="3:5" ht="21" x14ac:dyDescent="0.35">
      <c r="C27" s="3" t="s">
        <v>2</v>
      </c>
      <c r="D27" s="3">
        <v>15</v>
      </c>
      <c r="E27" s="5"/>
    </row>
    <row r="28" spans="3:5" ht="21" x14ac:dyDescent="0.35">
      <c r="C28" s="3" t="s">
        <v>8</v>
      </c>
      <c r="D28" s="3"/>
      <c r="E28" s="8">
        <v>95</v>
      </c>
    </row>
    <row r="29" spans="3:5" ht="21" x14ac:dyDescent="0.35">
      <c r="C29" s="3" t="s">
        <v>3</v>
      </c>
      <c r="D29" s="11">
        <v>0.8</v>
      </c>
      <c r="E29" s="5" t="s">
        <v>10</v>
      </c>
    </row>
    <row r="30" spans="3:5" ht="21" customHeight="1" x14ac:dyDescent="0.25">
      <c r="C30" s="12"/>
      <c r="D30" s="13"/>
      <c r="E30" s="14"/>
    </row>
    <row r="31" spans="3:5" ht="15.75" x14ac:dyDescent="0.25">
      <c r="C31" s="3" t="s">
        <v>0</v>
      </c>
      <c r="D31" s="3">
        <v>0.86</v>
      </c>
      <c r="E31" s="3">
        <v>0.86</v>
      </c>
    </row>
    <row r="32" spans="3:5" ht="15.75" x14ac:dyDescent="0.25">
      <c r="C32" s="3" t="s">
        <v>4</v>
      </c>
      <c r="D32" s="3">
        <f>D31-D29</f>
        <v>5.9999999999999942E-2</v>
      </c>
      <c r="E32" s="3" t="s">
        <v>5</v>
      </c>
    </row>
    <row r="33" spans="3:8" ht="15.75" x14ac:dyDescent="0.25">
      <c r="C33" s="3" t="s">
        <v>6</v>
      </c>
      <c r="D33" s="3" t="s">
        <v>7</v>
      </c>
      <c r="E33" s="3" t="s">
        <v>11</v>
      </c>
    </row>
    <row r="34" spans="3:8" ht="15.75" x14ac:dyDescent="0.25">
      <c r="C34" s="3" t="s">
        <v>9</v>
      </c>
      <c r="D34" s="3">
        <v>380</v>
      </c>
      <c r="E34" s="3" t="s">
        <v>12</v>
      </c>
    </row>
    <row r="35" spans="3:8" ht="47.25" x14ac:dyDescent="0.25">
      <c r="C35" s="2" t="s">
        <v>14</v>
      </c>
      <c r="D35" s="10">
        <v>760</v>
      </c>
      <c r="E35" s="9" t="s">
        <v>13</v>
      </c>
      <c r="H35">
        <f>0.06*15</f>
        <v>0.89999999999999991</v>
      </c>
    </row>
    <row r="52" spans="3:7" ht="26.25" x14ac:dyDescent="0.4">
      <c r="C52" s="4">
        <v>44896</v>
      </c>
      <c r="D52" s="4"/>
      <c r="E52" s="4"/>
    </row>
    <row r="53" spans="3:7" ht="21" x14ac:dyDescent="0.35">
      <c r="C53" s="6" t="s">
        <v>1</v>
      </c>
      <c r="D53" s="7">
        <v>16</v>
      </c>
      <c r="E53" s="5" t="s">
        <v>15</v>
      </c>
    </row>
    <row r="54" spans="3:7" ht="21" x14ac:dyDescent="0.35">
      <c r="C54" s="3" t="s">
        <v>2</v>
      </c>
      <c r="D54" s="3">
        <v>15</v>
      </c>
      <c r="E54" s="5"/>
    </row>
    <row r="55" spans="3:7" ht="21" x14ac:dyDescent="0.35">
      <c r="C55" s="3" t="s">
        <v>8</v>
      </c>
      <c r="D55" s="3"/>
      <c r="E55" s="8">
        <v>95</v>
      </c>
    </row>
    <row r="56" spans="3:7" ht="21" x14ac:dyDescent="0.35">
      <c r="C56" s="3" t="s">
        <v>3</v>
      </c>
      <c r="D56" s="11">
        <v>0.8</v>
      </c>
      <c r="E56" s="5" t="s">
        <v>10</v>
      </c>
      <c r="G56" s="5"/>
    </row>
    <row r="57" spans="3:7" ht="15.75" x14ac:dyDescent="0.25">
      <c r="C57" s="3" t="s">
        <v>0</v>
      </c>
      <c r="D57" s="3">
        <v>0.99</v>
      </c>
      <c r="E57" s="3">
        <v>0.99</v>
      </c>
    </row>
    <row r="58" spans="3:7" ht="15.75" x14ac:dyDescent="0.25">
      <c r="C58" s="3" t="s">
        <v>4</v>
      </c>
      <c r="D58" s="3">
        <f>D57-D56</f>
        <v>0.18999999999999995</v>
      </c>
      <c r="E58" s="3" t="s">
        <v>5</v>
      </c>
    </row>
    <row r="59" spans="3:7" ht="15.75" x14ac:dyDescent="0.25">
      <c r="C59" s="3" t="s">
        <v>6</v>
      </c>
      <c r="D59" s="3" t="s">
        <v>7</v>
      </c>
      <c r="E59" s="3" t="s">
        <v>11</v>
      </c>
    </row>
    <row r="60" spans="3:7" ht="15.75" x14ac:dyDescent="0.25">
      <c r="C60" s="3" t="s">
        <v>9</v>
      </c>
      <c r="D60" s="3">
        <v>380</v>
      </c>
      <c r="E60" s="3" t="s">
        <v>12</v>
      </c>
    </row>
    <row r="61" spans="3:7" ht="51" customHeight="1" x14ac:dyDescent="0.25">
      <c r="C61" s="2" t="s">
        <v>14</v>
      </c>
      <c r="D61" s="10">
        <v>760</v>
      </c>
      <c r="E61" s="9" t="s">
        <v>13</v>
      </c>
    </row>
  </sheetData>
  <mergeCells count="4">
    <mergeCell ref="C52:E52"/>
    <mergeCell ref="C25:E25"/>
    <mergeCell ref="C30:E30"/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F355-3261-4A7E-8E34-16AECE5E6FF5}">
  <dimension ref="B3:D176"/>
  <sheetViews>
    <sheetView tabSelected="1" topLeftCell="A162" workbookViewId="0">
      <selection activeCell="C175" sqref="C175"/>
    </sheetView>
  </sheetViews>
  <sheetFormatPr defaultRowHeight="15" x14ac:dyDescent="0.25"/>
  <cols>
    <col min="2" max="2" width="26.140625" bestFit="1" customWidth="1"/>
    <col min="3" max="3" width="13.7109375" customWidth="1"/>
    <col min="4" max="4" width="40" customWidth="1"/>
  </cols>
  <sheetData>
    <row r="3" spans="2:4" ht="26.25" x14ac:dyDescent="0.4">
      <c r="B3" s="4">
        <v>44713</v>
      </c>
      <c r="C3" s="4"/>
      <c r="D3" s="4"/>
    </row>
    <row r="4" spans="2:4" ht="21" x14ac:dyDescent="0.35">
      <c r="B4" s="6" t="s">
        <v>1</v>
      </c>
      <c r="C4" s="7">
        <v>16</v>
      </c>
      <c r="D4" s="5" t="s">
        <v>15</v>
      </c>
    </row>
    <row r="5" spans="2:4" ht="21" x14ac:dyDescent="0.35">
      <c r="B5" s="3" t="s">
        <v>2</v>
      </c>
      <c r="C5" s="3">
        <v>15</v>
      </c>
      <c r="D5" s="5"/>
    </row>
    <row r="6" spans="2:4" ht="21" x14ac:dyDescent="0.35">
      <c r="B6" s="3" t="s">
        <v>8</v>
      </c>
      <c r="C6" s="3"/>
      <c r="D6" s="8">
        <v>95</v>
      </c>
    </row>
    <row r="7" spans="2:4" ht="21" x14ac:dyDescent="0.35">
      <c r="B7" s="3" t="s">
        <v>3</v>
      </c>
      <c r="C7" s="11">
        <v>0.8</v>
      </c>
      <c r="D7" s="5" t="s">
        <v>10</v>
      </c>
    </row>
    <row r="8" spans="2:4" ht="15.75" x14ac:dyDescent="0.25">
      <c r="B8" s="12"/>
      <c r="C8" s="13"/>
      <c r="D8" s="14"/>
    </row>
    <row r="9" spans="2:4" ht="15.75" x14ac:dyDescent="0.25">
      <c r="B9" s="3" t="s">
        <v>0</v>
      </c>
      <c r="C9" s="3">
        <v>0.86</v>
      </c>
      <c r="D9" s="3">
        <v>0.86</v>
      </c>
    </row>
    <row r="10" spans="2:4" ht="15.75" x14ac:dyDescent="0.25">
      <c r="B10" s="3" t="s">
        <v>17</v>
      </c>
      <c r="C10" s="3">
        <f>C9*C5</f>
        <v>12.9</v>
      </c>
      <c r="D10" s="3" t="s">
        <v>16</v>
      </c>
    </row>
    <row r="11" spans="2:4" ht="15.75" x14ac:dyDescent="0.25">
      <c r="B11" s="3" t="s">
        <v>20</v>
      </c>
      <c r="C11" s="3">
        <f>C10/0.746</f>
        <v>17.292225201072387</v>
      </c>
      <c r="D11" s="3" t="s">
        <v>21</v>
      </c>
    </row>
    <row r="12" spans="2:4" ht="15.75" x14ac:dyDescent="0.25">
      <c r="B12" s="3" t="s">
        <v>18</v>
      </c>
      <c r="C12" s="15">
        <f>C11-C4</f>
        <v>1.2922252010723874</v>
      </c>
      <c r="D12" s="3" t="s">
        <v>19</v>
      </c>
    </row>
    <row r="13" spans="2:4" ht="15.75" x14ac:dyDescent="0.25">
      <c r="B13" s="3" t="s">
        <v>6</v>
      </c>
      <c r="C13" s="3">
        <v>1.25</v>
      </c>
      <c r="D13" s="3" t="s">
        <v>22</v>
      </c>
    </row>
    <row r="14" spans="2:4" ht="15.75" x14ac:dyDescent="0.25">
      <c r="B14" s="3" t="s">
        <v>9</v>
      </c>
      <c r="C14" s="3">
        <f>C13*95</f>
        <v>118.75</v>
      </c>
      <c r="D14" s="3" t="s">
        <v>12</v>
      </c>
    </row>
    <row r="15" spans="2:4" ht="31.5" x14ac:dyDescent="0.25">
      <c r="B15" s="2" t="s">
        <v>14</v>
      </c>
      <c r="C15" s="10">
        <f>C14*2</f>
        <v>237.5</v>
      </c>
      <c r="D15" s="9" t="s">
        <v>23</v>
      </c>
    </row>
    <row r="18" spans="2:4" ht="26.25" x14ac:dyDescent="0.4">
      <c r="B18" s="4">
        <v>44835</v>
      </c>
      <c r="C18" s="4"/>
      <c r="D18" s="4"/>
    </row>
    <row r="19" spans="2:4" ht="21" x14ac:dyDescent="0.35">
      <c r="B19" s="6" t="s">
        <v>1</v>
      </c>
      <c r="C19" s="7">
        <v>16</v>
      </c>
      <c r="D19" s="5" t="s">
        <v>15</v>
      </c>
    </row>
    <row r="20" spans="2:4" ht="21" x14ac:dyDescent="0.35">
      <c r="B20" s="3" t="s">
        <v>2</v>
      </c>
      <c r="C20" s="3">
        <v>15</v>
      </c>
      <c r="D20" s="5"/>
    </row>
    <row r="21" spans="2:4" ht="21" x14ac:dyDescent="0.35">
      <c r="B21" s="3" t="s">
        <v>8</v>
      </c>
      <c r="C21" s="3"/>
      <c r="D21" s="8">
        <v>95</v>
      </c>
    </row>
    <row r="22" spans="2:4" ht="21" x14ac:dyDescent="0.35">
      <c r="B22" s="3" t="s">
        <v>3</v>
      </c>
      <c r="C22" s="11">
        <v>0.8</v>
      </c>
      <c r="D22" s="5" t="s">
        <v>10</v>
      </c>
    </row>
    <row r="23" spans="2:4" ht="15.75" x14ac:dyDescent="0.25">
      <c r="B23" s="12"/>
      <c r="C23" s="13"/>
      <c r="D23" s="14"/>
    </row>
    <row r="24" spans="2:4" ht="15.75" x14ac:dyDescent="0.25">
      <c r="B24" s="3" t="s">
        <v>0</v>
      </c>
      <c r="C24" s="3">
        <v>0.85</v>
      </c>
      <c r="D24" s="3">
        <v>0.86</v>
      </c>
    </row>
    <row r="25" spans="2:4" ht="15.75" x14ac:dyDescent="0.25">
      <c r="B25" s="3" t="s">
        <v>17</v>
      </c>
      <c r="C25" s="3">
        <f>C24*C20</f>
        <v>12.75</v>
      </c>
      <c r="D25" s="3" t="s">
        <v>16</v>
      </c>
    </row>
    <row r="26" spans="2:4" ht="15.75" x14ac:dyDescent="0.25">
      <c r="B26" s="3" t="s">
        <v>20</v>
      </c>
      <c r="C26" s="3">
        <f>C25/0.746</f>
        <v>17.091152815013405</v>
      </c>
      <c r="D26" s="3" t="s">
        <v>21</v>
      </c>
    </row>
    <row r="27" spans="2:4" ht="15.75" x14ac:dyDescent="0.25">
      <c r="B27" s="3" t="s">
        <v>18</v>
      </c>
      <c r="C27" s="15">
        <f>C26-C19</f>
        <v>1.0911528150134053</v>
      </c>
      <c r="D27" s="3" t="s">
        <v>19</v>
      </c>
    </row>
    <row r="28" spans="2:4" ht="15.75" x14ac:dyDescent="0.25">
      <c r="B28" s="3" t="s">
        <v>6</v>
      </c>
      <c r="C28" s="3">
        <v>1</v>
      </c>
      <c r="D28" s="3" t="s">
        <v>22</v>
      </c>
    </row>
    <row r="29" spans="2:4" ht="15.75" x14ac:dyDescent="0.25">
      <c r="B29" s="3" t="s">
        <v>9</v>
      </c>
      <c r="C29" s="3">
        <f>C28*95</f>
        <v>95</v>
      </c>
      <c r="D29" s="3" t="s">
        <v>12</v>
      </c>
    </row>
    <row r="30" spans="2:4" ht="31.5" x14ac:dyDescent="0.25">
      <c r="B30" s="2" t="s">
        <v>14</v>
      </c>
      <c r="C30" s="10">
        <f>C29*2</f>
        <v>190</v>
      </c>
      <c r="D30" s="9" t="s">
        <v>23</v>
      </c>
    </row>
    <row r="70" spans="2:4" ht="26.25" x14ac:dyDescent="0.4">
      <c r="B70" s="4">
        <v>44896</v>
      </c>
      <c r="C70" s="4"/>
      <c r="D70" s="4"/>
    </row>
    <row r="71" spans="2:4" ht="21" x14ac:dyDescent="0.35">
      <c r="B71" s="6" t="s">
        <v>1</v>
      </c>
      <c r="C71" s="7">
        <v>16</v>
      </c>
      <c r="D71" s="5" t="s">
        <v>15</v>
      </c>
    </row>
    <row r="72" spans="2:4" ht="21" x14ac:dyDescent="0.35">
      <c r="B72" s="3" t="s">
        <v>2</v>
      </c>
      <c r="C72" s="3">
        <v>15</v>
      </c>
      <c r="D72" s="5"/>
    </row>
    <row r="73" spans="2:4" ht="21" x14ac:dyDescent="0.35">
      <c r="B73" s="3" t="s">
        <v>8</v>
      </c>
      <c r="C73" s="3"/>
      <c r="D73" s="8">
        <v>95</v>
      </c>
    </row>
    <row r="74" spans="2:4" ht="21" x14ac:dyDescent="0.35">
      <c r="B74" s="3" t="s">
        <v>3</v>
      </c>
      <c r="C74" s="11">
        <v>0.8</v>
      </c>
      <c r="D74" s="5" t="s">
        <v>10</v>
      </c>
    </row>
    <row r="75" spans="2:4" ht="15.75" x14ac:dyDescent="0.25">
      <c r="B75" s="12"/>
      <c r="C75" s="13"/>
      <c r="D75" s="14"/>
    </row>
    <row r="76" spans="2:4" ht="15.75" x14ac:dyDescent="0.25">
      <c r="B76" s="3" t="s">
        <v>0</v>
      </c>
      <c r="C76" s="3">
        <v>0.99</v>
      </c>
      <c r="D76" s="3">
        <v>0.86</v>
      </c>
    </row>
    <row r="77" spans="2:4" ht="15.75" x14ac:dyDescent="0.25">
      <c r="B77" s="3" t="s">
        <v>17</v>
      </c>
      <c r="C77" s="3">
        <f>C76*C72</f>
        <v>14.85</v>
      </c>
      <c r="D77" s="3" t="s">
        <v>16</v>
      </c>
    </row>
    <row r="78" spans="2:4" ht="15.75" x14ac:dyDescent="0.25">
      <c r="B78" s="3" t="s">
        <v>20</v>
      </c>
      <c r="C78" s="3">
        <f>C77/0.746</f>
        <v>19.906166219839143</v>
      </c>
      <c r="D78" s="3" t="s">
        <v>21</v>
      </c>
    </row>
    <row r="79" spans="2:4" ht="15.75" x14ac:dyDescent="0.25">
      <c r="B79" s="3" t="s">
        <v>18</v>
      </c>
      <c r="C79" s="15">
        <f>C78-C71</f>
        <v>3.9061662198391431</v>
      </c>
      <c r="D79" s="3" t="s">
        <v>19</v>
      </c>
    </row>
    <row r="80" spans="2:4" ht="15.75" x14ac:dyDescent="0.25">
      <c r="B80" s="3" t="s">
        <v>6</v>
      </c>
      <c r="C80" s="3">
        <v>4</v>
      </c>
      <c r="D80" s="3" t="s">
        <v>22</v>
      </c>
    </row>
    <row r="81" spans="2:4" ht="15.75" x14ac:dyDescent="0.25">
      <c r="B81" s="3" t="s">
        <v>9</v>
      </c>
      <c r="C81" s="3">
        <f>C80*95</f>
        <v>380</v>
      </c>
      <c r="D81" s="3" t="s">
        <v>12</v>
      </c>
    </row>
    <row r="82" spans="2:4" ht="31.5" x14ac:dyDescent="0.25">
      <c r="B82" s="2" t="s">
        <v>14</v>
      </c>
      <c r="C82" s="10">
        <f>C81*2</f>
        <v>760</v>
      </c>
      <c r="D82" s="9" t="s">
        <v>23</v>
      </c>
    </row>
    <row r="122" spans="2:4" ht="26.25" x14ac:dyDescent="0.4">
      <c r="B122" s="4">
        <v>44927</v>
      </c>
      <c r="C122" s="4"/>
      <c r="D122" s="4"/>
    </row>
    <row r="123" spans="2:4" ht="21" x14ac:dyDescent="0.35">
      <c r="B123" s="6" t="s">
        <v>1</v>
      </c>
      <c r="C123" s="7">
        <v>16</v>
      </c>
      <c r="D123" s="5" t="s">
        <v>15</v>
      </c>
    </row>
    <row r="124" spans="2:4" ht="21" x14ac:dyDescent="0.35">
      <c r="B124" s="3" t="s">
        <v>2</v>
      </c>
      <c r="C124" s="3">
        <v>15</v>
      </c>
      <c r="D124" s="5"/>
    </row>
    <row r="125" spans="2:4" ht="21" x14ac:dyDescent="0.35">
      <c r="B125" s="3" t="s">
        <v>8</v>
      </c>
      <c r="C125" s="3"/>
      <c r="D125" s="8">
        <v>95</v>
      </c>
    </row>
    <row r="126" spans="2:4" ht="21" x14ac:dyDescent="0.35">
      <c r="B126" s="3" t="s">
        <v>3</v>
      </c>
      <c r="C126" s="11">
        <v>0.8</v>
      </c>
      <c r="D126" s="5" t="s">
        <v>10</v>
      </c>
    </row>
    <row r="127" spans="2:4" ht="15.75" x14ac:dyDescent="0.25">
      <c r="B127" s="12"/>
      <c r="C127" s="13"/>
      <c r="D127" s="14"/>
    </row>
    <row r="128" spans="2:4" ht="15.75" x14ac:dyDescent="0.25">
      <c r="B128" s="3" t="s">
        <v>0</v>
      </c>
      <c r="C128" s="3">
        <v>0.85</v>
      </c>
      <c r="D128" s="3">
        <v>0.86</v>
      </c>
    </row>
    <row r="129" spans="2:4" ht="15.75" x14ac:dyDescent="0.25">
      <c r="B129" s="3" t="s">
        <v>17</v>
      </c>
      <c r="C129" s="3">
        <f>C128*C124</f>
        <v>12.75</v>
      </c>
      <c r="D129" s="3" t="s">
        <v>16</v>
      </c>
    </row>
    <row r="130" spans="2:4" ht="15.75" x14ac:dyDescent="0.25">
      <c r="B130" s="3" t="s">
        <v>20</v>
      </c>
      <c r="C130" s="3">
        <f>C129/0.746</f>
        <v>17.091152815013405</v>
      </c>
      <c r="D130" s="3" t="s">
        <v>21</v>
      </c>
    </row>
    <row r="131" spans="2:4" ht="15.75" x14ac:dyDescent="0.25">
      <c r="B131" s="3" t="s">
        <v>18</v>
      </c>
      <c r="C131" s="15">
        <f>C130-C123</f>
        <v>1.0911528150134053</v>
      </c>
      <c r="D131" s="3" t="s">
        <v>19</v>
      </c>
    </row>
    <row r="132" spans="2:4" ht="15.75" x14ac:dyDescent="0.25">
      <c r="B132" s="3" t="s">
        <v>6</v>
      </c>
      <c r="C132" s="3">
        <v>1</v>
      </c>
      <c r="D132" s="3" t="s">
        <v>22</v>
      </c>
    </row>
    <row r="133" spans="2:4" ht="15.75" x14ac:dyDescent="0.25">
      <c r="B133" s="3" t="s">
        <v>9</v>
      </c>
      <c r="C133" s="3">
        <f>C132*95</f>
        <v>95</v>
      </c>
      <c r="D133" s="3" t="s">
        <v>12</v>
      </c>
    </row>
    <row r="134" spans="2:4" ht="31.5" x14ac:dyDescent="0.25">
      <c r="B134" s="2" t="s">
        <v>14</v>
      </c>
      <c r="C134" s="10">
        <f>C133*2</f>
        <v>190</v>
      </c>
      <c r="D134" s="9" t="s">
        <v>23</v>
      </c>
    </row>
    <row r="139" spans="2:4" ht="26.25" x14ac:dyDescent="0.4">
      <c r="B139" s="4">
        <v>44866</v>
      </c>
      <c r="C139" s="4"/>
      <c r="D139" s="4"/>
    </row>
    <row r="140" spans="2:4" ht="21" x14ac:dyDescent="0.35">
      <c r="B140" s="6" t="s">
        <v>1</v>
      </c>
      <c r="C140" s="7">
        <v>16</v>
      </c>
      <c r="D140" s="5" t="s">
        <v>15</v>
      </c>
    </row>
    <row r="141" spans="2:4" ht="21" x14ac:dyDescent="0.35">
      <c r="B141" s="3" t="s">
        <v>2</v>
      </c>
      <c r="C141" s="3">
        <v>15</v>
      </c>
      <c r="D141" s="5"/>
    </row>
    <row r="142" spans="2:4" ht="21" x14ac:dyDescent="0.35">
      <c r="B142" s="3" t="s">
        <v>8</v>
      </c>
      <c r="C142" s="3"/>
      <c r="D142" s="8">
        <v>95</v>
      </c>
    </row>
    <row r="143" spans="2:4" ht="21" x14ac:dyDescent="0.35">
      <c r="B143" s="3" t="s">
        <v>3</v>
      </c>
      <c r="C143" s="11">
        <v>0.8</v>
      </c>
      <c r="D143" s="5" t="s">
        <v>10</v>
      </c>
    </row>
    <row r="144" spans="2:4" ht="15.75" x14ac:dyDescent="0.25">
      <c r="B144" s="12"/>
      <c r="C144" s="13"/>
      <c r="D144" s="14"/>
    </row>
    <row r="145" spans="2:4" ht="15.75" x14ac:dyDescent="0.25">
      <c r="B145" s="3" t="s">
        <v>0</v>
      </c>
      <c r="C145" s="3">
        <v>0.92</v>
      </c>
      <c r="D145" s="3">
        <v>0.86</v>
      </c>
    </row>
    <row r="146" spans="2:4" ht="15.75" x14ac:dyDescent="0.25">
      <c r="B146" s="3" t="s">
        <v>17</v>
      </c>
      <c r="C146" s="3">
        <f>C145*C141</f>
        <v>13.8</v>
      </c>
      <c r="D146" s="3" t="s">
        <v>16</v>
      </c>
    </row>
    <row r="147" spans="2:4" ht="15.75" x14ac:dyDescent="0.25">
      <c r="B147" s="3" t="s">
        <v>20</v>
      </c>
      <c r="C147" s="3">
        <f>C146/0.746</f>
        <v>18.498659517426276</v>
      </c>
      <c r="D147" s="3" t="s">
        <v>21</v>
      </c>
    </row>
    <row r="148" spans="2:4" ht="15.75" x14ac:dyDescent="0.25">
      <c r="B148" s="3" t="s">
        <v>18</v>
      </c>
      <c r="C148" s="15">
        <f>C147-C140</f>
        <v>2.498659517426276</v>
      </c>
      <c r="D148" s="3" t="s">
        <v>19</v>
      </c>
    </row>
    <row r="149" spans="2:4" ht="15.75" x14ac:dyDescent="0.25">
      <c r="B149" s="3" t="s">
        <v>6</v>
      </c>
      <c r="C149" s="3">
        <v>2.5</v>
      </c>
      <c r="D149" s="3" t="s">
        <v>22</v>
      </c>
    </row>
    <row r="150" spans="2:4" ht="15.75" x14ac:dyDescent="0.25">
      <c r="B150" s="3" t="s">
        <v>9</v>
      </c>
      <c r="C150" s="3">
        <f>C149*95</f>
        <v>237.5</v>
      </c>
      <c r="D150" s="3" t="s">
        <v>12</v>
      </c>
    </row>
    <row r="151" spans="2:4" ht="31.5" x14ac:dyDescent="0.25">
      <c r="B151" s="2" t="s">
        <v>14</v>
      </c>
      <c r="C151" s="10">
        <f>C150*2</f>
        <v>475</v>
      </c>
      <c r="D151" s="9" t="s">
        <v>23</v>
      </c>
    </row>
    <row r="164" spans="2:4" ht="26.25" x14ac:dyDescent="0.4">
      <c r="B164" s="4">
        <v>45170</v>
      </c>
      <c r="C164" s="4"/>
      <c r="D164" s="4"/>
    </row>
    <row r="165" spans="2:4" ht="21" x14ac:dyDescent="0.35">
      <c r="B165" s="6" t="s">
        <v>1</v>
      </c>
      <c r="C165" s="7">
        <v>16</v>
      </c>
      <c r="D165" s="5" t="s">
        <v>15</v>
      </c>
    </row>
    <row r="166" spans="2:4" ht="21" x14ac:dyDescent="0.35">
      <c r="B166" s="3" t="s">
        <v>2</v>
      </c>
      <c r="C166" s="3">
        <v>15</v>
      </c>
      <c r="D166" s="5"/>
    </row>
    <row r="167" spans="2:4" ht="21" x14ac:dyDescent="0.35">
      <c r="B167" s="3" t="s">
        <v>8</v>
      </c>
      <c r="C167" s="3"/>
      <c r="D167" s="8">
        <v>95</v>
      </c>
    </row>
    <row r="168" spans="2:4" ht="21" x14ac:dyDescent="0.35">
      <c r="B168" s="3" t="s">
        <v>3</v>
      </c>
      <c r="C168" s="11">
        <v>0.8</v>
      </c>
      <c r="D168" s="5" t="s">
        <v>10</v>
      </c>
    </row>
    <row r="169" spans="2:4" ht="15.75" x14ac:dyDescent="0.25">
      <c r="B169" s="12"/>
      <c r="C169" s="13"/>
      <c r="D169" s="14"/>
    </row>
    <row r="170" spans="2:4" ht="15.75" x14ac:dyDescent="0.25">
      <c r="B170" s="3" t="s">
        <v>0</v>
      </c>
      <c r="C170" s="3">
        <v>0.95</v>
      </c>
      <c r="D170" s="3">
        <v>0.86</v>
      </c>
    </row>
    <row r="171" spans="2:4" ht="15.75" x14ac:dyDescent="0.25">
      <c r="B171" s="3" t="s">
        <v>17</v>
      </c>
      <c r="C171" s="3">
        <f>C170*C166</f>
        <v>14.25</v>
      </c>
      <c r="D171" s="3" t="s">
        <v>16</v>
      </c>
    </row>
    <row r="172" spans="2:4" ht="15.75" x14ac:dyDescent="0.25">
      <c r="B172" s="3" t="s">
        <v>20</v>
      </c>
      <c r="C172" s="3">
        <f>C171/0.746</f>
        <v>19.101876675603219</v>
      </c>
      <c r="D172" s="3" t="s">
        <v>21</v>
      </c>
    </row>
    <row r="173" spans="2:4" ht="15.75" x14ac:dyDescent="0.25">
      <c r="B173" s="3" t="s">
        <v>18</v>
      </c>
      <c r="C173" s="15">
        <f>C172-C165</f>
        <v>3.1018766756032186</v>
      </c>
      <c r="D173" s="3" t="s">
        <v>19</v>
      </c>
    </row>
    <row r="174" spans="2:4" ht="15.75" x14ac:dyDescent="0.25">
      <c r="B174" s="3" t="s">
        <v>6</v>
      </c>
      <c r="C174" s="3">
        <v>3</v>
      </c>
      <c r="D174" s="3" t="s">
        <v>22</v>
      </c>
    </row>
    <row r="175" spans="2:4" ht="15.75" x14ac:dyDescent="0.25">
      <c r="B175" s="3" t="s">
        <v>9</v>
      </c>
      <c r="C175" s="3">
        <f>C174*140</f>
        <v>420</v>
      </c>
      <c r="D175" s="3" t="s">
        <v>24</v>
      </c>
    </row>
    <row r="176" spans="2:4" ht="47.25" x14ac:dyDescent="0.25">
      <c r="B176" s="2" t="s">
        <v>14</v>
      </c>
      <c r="C176" s="10">
        <f>C175*2</f>
        <v>840</v>
      </c>
      <c r="D176" s="9" t="s">
        <v>25</v>
      </c>
    </row>
  </sheetData>
  <mergeCells count="12">
    <mergeCell ref="B122:D122"/>
    <mergeCell ref="B127:D127"/>
    <mergeCell ref="B139:D139"/>
    <mergeCell ref="B144:D144"/>
    <mergeCell ref="B164:D164"/>
    <mergeCell ref="B169:D169"/>
    <mergeCell ref="B3:D3"/>
    <mergeCell ref="B8:D8"/>
    <mergeCell ref="B18:D18"/>
    <mergeCell ref="B23:D23"/>
    <mergeCell ref="B70:D70"/>
    <mergeCell ref="B75:D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user175</dc:creator>
  <cp:lastModifiedBy>user175</cp:lastModifiedBy>
  <dcterms:created xsi:type="dcterms:W3CDTF">2024-03-16T08:18:02Z</dcterms:created>
  <dcterms:modified xsi:type="dcterms:W3CDTF">2024-03-16T11:35:52Z</dcterms:modified>
</cp:coreProperties>
</file>