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 activeTab="1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N52" i="3" l="1"/>
  <c r="N53" i="3"/>
  <c r="N54" i="3"/>
  <c r="N55" i="3"/>
  <c r="N56" i="3"/>
  <c r="N57" i="3"/>
  <c r="N58" i="3"/>
  <c r="N59" i="3"/>
  <c r="N60" i="3"/>
  <c r="N61" i="3"/>
  <c r="N51" i="3"/>
  <c r="M53" i="3"/>
  <c r="M54" i="3"/>
  <c r="M55" i="3"/>
  <c r="M57" i="3"/>
  <c r="M58" i="3"/>
  <c r="M59" i="3"/>
  <c r="M61" i="3"/>
  <c r="M51" i="3"/>
  <c r="L52" i="3"/>
  <c r="M52" i="3" s="1"/>
  <c r="L53" i="3"/>
  <c r="L54" i="3"/>
  <c r="L55" i="3"/>
  <c r="L56" i="3"/>
  <c r="M56" i="3" s="1"/>
  <c r="L57" i="3"/>
  <c r="L58" i="3"/>
  <c r="L59" i="3"/>
  <c r="L60" i="3"/>
  <c r="M60" i="3" s="1"/>
  <c r="L61" i="3"/>
  <c r="L51" i="3"/>
  <c r="K52" i="3"/>
  <c r="K53" i="3"/>
  <c r="K54" i="3"/>
  <c r="K55" i="3"/>
  <c r="K56" i="3"/>
  <c r="K57" i="3"/>
  <c r="K58" i="3"/>
  <c r="K59" i="3"/>
  <c r="K60" i="3"/>
  <c r="K61" i="3"/>
  <c r="K51" i="3"/>
  <c r="D80" i="2" l="1"/>
  <c r="C31" i="3"/>
  <c r="D31" i="3"/>
  <c r="E31" i="3"/>
  <c r="F31" i="3"/>
  <c r="G31" i="3"/>
  <c r="H31" i="3"/>
  <c r="I31" i="3"/>
  <c r="B31" i="3"/>
  <c r="C16" i="3"/>
  <c r="D16" i="3"/>
  <c r="E16" i="3"/>
  <c r="F16" i="3"/>
  <c r="G16" i="3"/>
  <c r="H16" i="3"/>
  <c r="I16" i="3"/>
  <c r="B16" i="3"/>
  <c r="C46" i="3"/>
  <c r="D46" i="3"/>
  <c r="E46" i="3"/>
  <c r="F46" i="3"/>
  <c r="G46" i="3"/>
  <c r="H46" i="3"/>
  <c r="I46" i="3"/>
  <c r="B46" i="3"/>
  <c r="L6" i="3"/>
  <c r="M6" i="3" s="1"/>
  <c r="K6" i="3"/>
  <c r="J7" i="3"/>
  <c r="L7" i="3" s="1"/>
  <c r="M7" i="3" s="1"/>
  <c r="J8" i="3"/>
  <c r="L8" i="3" s="1"/>
  <c r="J9" i="3"/>
  <c r="L9" i="3" s="1"/>
  <c r="M9" i="3" s="1"/>
  <c r="J10" i="3"/>
  <c r="N10" i="3" s="1"/>
  <c r="J11" i="3"/>
  <c r="N11" i="3" s="1"/>
  <c r="J12" i="3"/>
  <c r="L12" i="3" s="1"/>
  <c r="M12" i="3" s="1"/>
  <c r="J13" i="3"/>
  <c r="L13" i="3" s="1"/>
  <c r="M13" i="3" s="1"/>
  <c r="J14" i="3"/>
  <c r="N14" i="3" s="1"/>
  <c r="J15" i="3"/>
  <c r="K15" i="3" s="1"/>
  <c r="J21" i="3"/>
  <c r="L21" i="3" s="1"/>
  <c r="J22" i="3"/>
  <c r="L22" i="3" s="1"/>
  <c r="M22" i="3" s="1"/>
  <c r="J23" i="3"/>
  <c r="N23" i="3" s="1"/>
  <c r="J24" i="3"/>
  <c r="L24" i="3" s="1"/>
  <c r="M24" i="3" s="1"/>
  <c r="J25" i="3"/>
  <c r="L25" i="3" s="1"/>
  <c r="M25" i="3" s="1"/>
  <c r="J26" i="3"/>
  <c r="L26" i="3" s="1"/>
  <c r="M26" i="3" s="1"/>
  <c r="J27" i="3"/>
  <c r="N27" i="3" s="1"/>
  <c r="J28" i="3"/>
  <c r="N28" i="3" s="1"/>
  <c r="J29" i="3"/>
  <c r="L29" i="3" s="1"/>
  <c r="M29" i="3" s="1"/>
  <c r="J30" i="3"/>
  <c r="L30" i="3" s="1"/>
  <c r="M30" i="3" s="1"/>
  <c r="J36" i="3"/>
  <c r="N36" i="3" s="1"/>
  <c r="J37" i="3"/>
  <c r="L37" i="3" s="1"/>
  <c r="M37" i="3" s="1"/>
  <c r="J38" i="3"/>
  <c r="L38" i="3" s="1"/>
  <c r="M38" i="3" s="1"/>
  <c r="J39" i="3"/>
  <c r="L39" i="3" s="1"/>
  <c r="M39" i="3" s="1"/>
  <c r="J40" i="3"/>
  <c r="K40" i="3" s="1"/>
  <c r="J41" i="3"/>
  <c r="K41" i="3" s="1"/>
  <c r="J42" i="3"/>
  <c r="L42" i="3" s="1"/>
  <c r="M42" i="3" s="1"/>
  <c r="J43" i="3"/>
  <c r="L43" i="3" s="1"/>
  <c r="M43" i="3" s="1"/>
  <c r="J44" i="3"/>
  <c r="K44" i="3" s="1"/>
  <c r="J45" i="3"/>
  <c r="K45" i="3" s="1"/>
  <c r="J6" i="3"/>
  <c r="N6" i="3" s="1"/>
  <c r="E80" i="2"/>
  <c r="F80" i="2"/>
  <c r="G80" i="2"/>
  <c r="H80" i="2"/>
  <c r="I80" i="2"/>
  <c r="J80" i="2"/>
  <c r="K80" i="2"/>
  <c r="N44" i="3" l="1"/>
  <c r="N40" i="3"/>
  <c r="N43" i="3"/>
  <c r="N39" i="3"/>
  <c r="N42" i="3"/>
  <c r="N38" i="3"/>
  <c r="N45" i="3"/>
  <c r="N41" i="3"/>
  <c r="N37" i="3"/>
  <c r="K39" i="3"/>
  <c r="K25" i="3"/>
  <c r="N25" i="3"/>
  <c r="K30" i="3"/>
  <c r="K22" i="3"/>
  <c r="N30" i="3"/>
  <c r="N22" i="3"/>
  <c r="N9" i="3"/>
  <c r="J31" i="3"/>
  <c r="K29" i="3"/>
  <c r="N29" i="3"/>
  <c r="N21" i="3"/>
  <c r="N8" i="3"/>
  <c r="K43" i="3"/>
  <c r="K26" i="3"/>
  <c r="N26" i="3"/>
  <c r="N13" i="3"/>
  <c r="N12" i="3"/>
  <c r="J16" i="3"/>
  <c r="K11" i="3"/>
  <c r="L41" i="3"/>
  <c r="M41" i="3" s="1"/>
  <c r="L11" i="3"/>
  <c r="M11" i="3" s="1"/>
  <c r="K38" i="3"/>
  <c r="K10" i="3"/>
  <c r="L45" i="3"/>
  <c r="M45" i="3" s="1"/>
  <c r="L28" i="3"/>
  <c r="M28" i="3" s="1"/>
  <c r="L15" i="3"/>
  <c r="M15" i="3" s="1"/>
  <c r="K42" i="3"/>
  <c r="K28" i="3"/>
  <c r="K24" i="3"/>
  <c r="K14" i="3"/>
  <c r="L44" i="3"/>
  <c r="M44" i="3" s="1"/>
  <c r="L40" i="3"/>
  <c r="M40" i="3" s="1"/>
  <c r="L36" i="3"/>
  <c r="L27" i="3"/>
  <c r="M27" i="3" s="1"/>
  <c r="L23" i="3"/>
  <c r="M23" i="3" s="1"/>
  <c r="L14" i="3"/>
  <c r="M14" i="3" s="1"/>
  <c r="L10" i="3"/>
  <c r="M10" i="3" s="1"/>
  <c r="N24" i="3"/>
  <c r="N15" i="3"/>
  <c r="N7" i="3"/>
  <c r="J46" i="3"/>
  <c r="N46" i="3" s="1"/>
  <c r="K37" i="3"/>
  <c r="K27" i="3"/>
  <c r="K23" i="3"/>
  <c r="K13" i="3"/>
  <c r="K9" i="3"/>
  <c r="K12" i="3"/>
  <c r="K7" i="3"/>
  <c r="N31" i="3" l="1"/>
  <c r="L31" i="3"/>
  <c r="M31" i="3" s="1"/>
  <c r="K31" i="3"/>
  <c r="K16" i="3"/>
  <c r="N16" i="3"/>
  <c r="L16" i="3"/>
  <c r="M16" i="3" s="1"/>
  <c r="L46" i="3"/>
  <c r="M46" i="3" s="1"/>
  <c r="K46" i="3"/>
</calcChain>
</file>

<file path=xl/sharedStrings.xml><?xml version="1.0" encoding="utf-8"?>
<sst xmlns="http://schemas.openxmlformats.org/spreadsheetml/2006/main" count="339" uniqueCount="102">
  <si>
    <t xml:space="preserve">Generated By: </t>
  </si>
  <si>
    <t>RANGASWAMY</t>
  </si>
  <si>
    <t xml:space="preserve">Generated On: </t>
  </si>
  <si>
    <t>13-05-2022 14:34:20</t>
  </si>
  <si>
    <t>Chamundeshwari Electricity Supply Corporation Ltd,(CESC)</t>
  </si>
  <si>
    <t>SO-WISE DEMAND COLLECTION</t>
  </si>
  <si>
    <t>SO-WISE DEMAND COLLECTION FROM 01-04-2022 TO 30-04-2022</t>
  </si>
  <si>
    <t>SECTION</t>
  </si>
  <si>
    <t>SO CODE</t>
  </si>
  <si>
    <t>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</si>
  <si>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</si>
  <si>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</si>
  <si>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</si>
  <si>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</si>
  <si>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</si>
  <si>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</si>
  <si>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</si>
  <si>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</si>
  <si>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</si>
  <si>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</si>
  <si>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</si>
  <si>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</si>
  <si>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</si>
  <si>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</si>
  <si>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</si>
  <si>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</si>
  <si>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</si>
  <si>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</si>
  <si>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</si>
  <si>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</si>
  <si>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</si>
  <si>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</si>
  <si>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</si>
  <si>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SARAGURU</t>
  </si>
  <si>
    <t>114411~ASHOK GB</t>
  </si>
  <si>
    <t>HT1</t>
  </si>
  <si>
    <t>HT2C</t>
  </si>
  <si>
    <t>LT1</t>
  </si>
  <si>
    <t>LT2A(I)</t>
  </si>
  <si>
    <t>LT2A(II)</t>
  </si>
  <si>
    <t>LT2B(I)</t>
  </si>
  <si>
    <t>LT2B(II)</t>
  </si>
  <si>
    <t>LT3(I)</t>
  </si>
  <si>
    <t>LT3(II)</t>
  </si>
  <si>
    <t>LT4</t>
  </si>
  <si>
    <t>LT4B</t>
  </si>
  <si>
    <t>LT4C(II)</t>
  </si>
  <si>
    <t>LT5A</t>
  </si>
  <si>
    <t>LT5B</t>
  </si>
  <si>
    <t>LT6A</t>
  </si>
  <si>
    <t>LT6B</t>
  </si>
  <si>
    <t>LT7A</t>
  </si>
  <si>
    <t>114412~PRAKASH PATIL</t>
  </si>
  <si>
    <t>HT2A</t>
  </si>
  <si>
    <t>HT2B</t>
  </si>
  <si>
    <t>HT3A</t>
  </si>
  <si>
    <t>114413~DEEPAK</t>
  </si>
  <si>
    <t>LT4C(I)</t>
  </si>
  <si>
    <t xml:space="preserve">HT1 Total: </t>
  </si>
  <si>
    <t xml:space="preserve">HT2A Total: </t>
  </si>
  <si>
    <t xml:space="preserve">HT2B Total: </t>
  </si>
  <si>
    <t xml:space="preserve">HT2C Total: </t>
  </si>
  <si>
    <t xml:space="preserve">HT3A Total: </t>
  </si>
  <si>
    <t xml:space="preserve">LT1 Total: </t>
  </si>
  <si>
    <t xml:space="preserve">LT2A(I) Total: </t>
  </si>
  <si>
    <t xml:space="preserve">LT2A(II) Total: </t>
  </si>
  <si>
    <t xml:space="preserve">LT2B(I) Total: </t>
  </si>
  <si>
    <t xml:space="preserve">LT2B(II) Total: </t>
  </si>
  <si>
    <t xml:space="preserve">LT3(I) Total: </t>
  </si>
  <si>
    <t xml:space="preserve">LT3(II) Total: </t>
  </si>
  <si>
    <t xml:space="preserve">LT4 Total: </t>
  </si>
  <si>
    <t xml:space="preserve">LT4B Total: </t>
  </si>
  <si>
    <t xml:space="preserve">LT4C(I) Total: </t>
  </si>
  <si>
    <t xml:space="preserve">LT4C(II) Total: </t>
  </si>
  <si>
    <t xml:space="preserve">LT5A Total: </t>
  </si>
  <si>
    <t xml:space="preserve">LT5B Total: </t>
  </si>
  <si>
    <t xml:space="preserve">LT6A Total: </t>
  </si>
  <si>
    <t xml:space="preserve">LT6B Total: </t>
  </si>
  <si>
    <t xml:space="preserve">LT7A Total: </t>
  </si>
  <si>
    <t>HT2</t>
  </si>
  <si>
    <t>LT2</t>
  </si>
  <si>
    <t>LT3</t>
  </si>
  <si>
    <t>LT5</t>
  </si>
  <si>
    <t>LT6</t>
  </si>
  <si>
    <t>LT7</t>
  </si>
  <si>
    <t>Total</t>
  </si>
  <si>
    <t>Live</t>
  </si>
  <si>
    <t>Billed</t>
  </si>
  <si>
    <t>Units</t>
  </si>
  <si>
    <t>DMD</t>
  </si>
  <si>
    <t>COLLE</t>
  </si>
  <si>
    <t>TOTAL</t>
  </si>
  <si>
    <t>COLL%</t>
  </si>
  <si>
    <t>CB RATIO</t>
  </si>
  <si>
    <t>BALANCE</t>
  </si>
  <si>
    <t>HT3</t>
  </si>
  <si>
    <t>SARAGURU SUB DIVISION</t>
  </si>
  <si>
    <t xml:space="preserve">CESC, SARAGUR </t>
  </si>
  <si>
    <t>SECTION WISE DCB APRIL-2022</t>
  </si>
  <si>
    <t>SARAGUR SECTION</t>
  </si>
  <si>
    <t>ANTHARASANTHE SECTION</t>
  </si>
  <si>
    <t>B.MATAKERE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</si>
</sst>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/>
    <xf numFmtId="0" fontId="5" fillId="0" borderId="1" xfId="0" applyNumberFormat="1" applyFont="1" applyFill="1" applyBorder="1" applyAlignment="1" applyProtection="1"/>
    <xf numFmtId="1" fontId="5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1" fontId="5" fillId="0" borderId="0" xfId="0" applyNumberFormat="1" applyFont="1" applyFill="1" applyAlignment="1" applyProtection="1"/>
    <xf numFmtId="2" fontId="5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Z77" totalsRowShown="0">
  <autoFilter ref="A7:Z77">
    <filterColumn colId="1">
      <filters>
        <filter val="114413~DEEPAK"/>
      </filters>
    </filterColumn>
    <filterColumn colId="2">
      <filters>
        <filter val="LT2A(I)"/>
        <filter val="LT2A(II)"/>
        <filter val="LT2B(II)"/>
      </filters>
    </filterColumn>
  </autoFilter>
  <tableColumns count="26">
    <tableColumn id="1" name="SECTION"/>
    <tableColumn id="2" name="SO CODE"/>
    <tableColumn id="3" name="TARIFF"/>
    <tableColumn id="4" name="TOTAL INSTALLATION"/>
    <tableColumn id="5" name="LIVE INSTALLATION"/>
    <tableColumn id="6" name="BILLED INSTALLATION"/>
    <tableColumn id="7" name="UNITS"/>
    <tableColumn id="8" name="OB"/>
    <tableColumn id="9" name="DEMAND"/>
    <tableColumn id="10" name="COLLECTION"/>
    <tableColumn id="11" name="ADJ"/>
    <tableColumn id="12" name="CB"/>
    <tableColumn id="13" name="LD/PD INSTALLATION"/>
    <tableColumn id="14" name="BILLING EFF"/>
    <tableColumn id="15" name="COLL EFF"/>
    <tableColumn id="16" name="NORMAL"/>
    <tableColumn id="17" name="DISS"/>
    <tableColumn id="18" name="IDLE/VACANT"/>
    <tableColumn id="19" name="DL"/>
    <tableColumn id="20" name="INVISIBLE"/>
    <tableColumn id="21" name="MSNU"/>
    <tableColumn id="22" name="STICKY"/>
    <tableColumn id="23" name="MNR"/>
    <tableColumn id="24" name="MBO"/>
    <tableColumn id="25" name="DIAL OVER"/>
    <tableColumn id="26" name="D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opLeftCell="F1" workbookViewId="0">
      <selection activeCell="J45" sqref="J45:K47"/>
    </sheetView>
  </sheetViews>
  <sheetFormatPr defaultRowHeight="15" x14ac:dyDescent="0.25"/>
  <cols>
    <col min="1" max="1" width="12" customWidth="1"/>
    <col min="2" max="2" width="22.42578125" customWidth="1"/>
    <col min="3" max="3" width="10.42578125" customWidth="1"/>
    <col min="4" max="4" width="22.85546875" customWidth="1"/>
    <col min="5" max="5" width="21" customWidth="1"/>
    <col min="6" max="6" width="23.140625" customWidth="1"/>
    <col min="7" max="7" width="9.7109375" customWidth="1"/>
    <col min="8" max="9" width="15.140625" customWidth="1"/>
    <col min="10" max="10" width="15.28515625" customWidth="1"/>
    <col min="11" max="12" width="15.140625" customWidth="1"/>
    <col min="13" max="13" width="22.7109375" customWidth="1"/>
    <col min="14" max="14" width="14.5703125" customWidth="1"/>
    <col min="15" max="16" width="12.28515625" customWidth="1"/>
    <col min="17" max="17" width="8.28515625" customWidth="1"/>
    <col min="18" max="18" width="16.140625" customWidth="1"/>
    <col min="19" max="19" width="6.7109375" customWidth="1"/>
    <col min="20" max="20" width="12.7109375" customWidth="1"/>
    <col min="21" max="21" width="10" customWidth="1"/>
    <col min="22" max="22" width="10.28515625" customWidth="1"/>
    <col min="23" max="24" width="8.85546875" customWidth="1"/>
    <col min="25" max="25" width="13.7109375" customWidth="1"/>
    <col min="26" max="26" width="7" customWidth="1"/>
  </cols>
  <sheetData>
    <row r="1" spans="1:26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26" ht="18.75" x14ac:dyDescent="0.3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x14ac:dyDescent="0.3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3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7" spans="1:26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  <c r="P7" t="s">
        <v>22</v>
      </c>
      <c r="Q7" t="s">
        <v>23</v>
      </c>
      <c r="R7" t="s">
        <v>24</v>
      </c>
      <c r="S7" t="s">
        <v>25</v>
      </c>
      <c r="T7" t="s">
        <v>26</v>
      </c>
      <c r="U7" t="s">
        <v>27</v>
      </c>
      <c r="V7" t="s">
        <v>28</v>
      </c>
      <c r="W7" t="s">
        <v>29</v>
      </c>
      <c r="X7" t="s">
        <v>30</v>
      </c>
      <c r="Y7" t="s">
        <v>31</v>
      </c>
      <c r="Z7" t="s">
        <v>32</v>
      </c>
    </row>
    <row r="8" spans="1:26" hidden="1" x14ac:dyDescent="0.25">
      <c r="A8" t="s">
        <v>33</v>
      </c>
      <c r="B8" t="s">
        <v>34</v>
      </c>
      <c r="C8" t="s">
        <v>35</v>
      </c>
      <c r="D8">
        <v>2</v>
      </c>
      <c r="E8">
        <v>2</v>
      </c>
      <c r="F8">
        <v>2</v>
      </c>
      <c r="G8">
        <v>15540</v>
      </c>
      <c r="H8">
        <v>-342188</v>
      </c>
      <c r="I8">
        <v>137153</v>
      </c>
      <c r="J8">
        <v>0</v>
      </c>
      <c r="K8">
        <v>0</v>
      </c>
      <c r="L8">
        <v>-205035</v>
      </c>
      <c r="M8">
        <v>0</v>
      </c>
      <c r="N8">
        <v>100</v>
      </c>
      <c r="O8">
        <v>0</v>
      </c>
      <c r="P8">
        <v>2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26" hidden="1" x14ac:dyDescent="0.25">
      <c r="A9" t="s">
        <v>33</v>
      </c>
      <c r="B9" t="s">
        <v>34</v>
      </c>
      <c r="C9" t="s">
        <v>36</v>
      </c>
      <c r="D9">
        <v>1</v>
      </c>
      <c r="E9">
        <v>1</v>
      </c>
      <c r="F9">
        <v>1</v>
      </c>
      <c r="G9">
        <v>26296</v>
      </c>
      <c r="H9">
        <v>108317</v>
      </c>
      <c r="I9">
        <v>237432</v>
      </c>
      <c r="J9">
        <v>236858</v>
      </c>
      <c r="K9">
        <v>0</v>
      </c>
      <c r="L9">
        <v>108891</v>
      </c>
      <c r="M9">
        <v>0</v>
      </c>
      <c r="N9">
        <v>100</v>
      </c>
      <c r="O9">
        <v>99.76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 hidden="1" x14ac:dyDescent="0.25">
      <c r="A10" t="s">
        <v>33</v>
      </c>
      <c r="B10" t="s">
        <v>34</v>
      </c>
      <c r="C10" t="s">
        <v>37</v>
      </c>
      <c r="D10">
        <v>4773</v>
      </c>
      <c r="E10">
        <v>4722</v>
      </c>
      <c r="F10">
        <v>4722</v>
      </c>
      <c r="G10">
        <v>81315</v>
      </c>
      <c r="H10">
        <v>3645614.59</v>
      </c>
      <c r="I10">
        <v>698177.03</v>
      </c>
      <c r="J10">
        <v>116819</v>
      </c>
      <c r="K10">
        <v>599528.32999999996</v>
      </c>
      <c r="L10">
        <v>3627444.29</v>
      </c>
      <c r="M10">
        <v>51</v>
      </c>
      <c r="N10">
        <v>100</v>
      </c>
      <c r="O10">
        <v>16.73</v>
      </c>
      <c r="P10">
        <v>4133</v>
      </c>
      <c r="Q10">
        <v>150</v>
      </c>
      <c r="R10">
        <v>409</v>
      </c>
      <c r="S10">
        <v>19</v>
      </c>
      <c r="T10">
        <v>0</v>
      </c>
      <c r="U10">
        <v>0</v>
      </c>
      <c r="V10">
        <v>0</v>
      </c>
      <c r="W10">
        <v>5</v>
      </c>
      <c r="X10">
        <v>6</v>
      </c>
      <c r="Y10">
        <v>0</v>
      </c>
      <c r="Z10">
        <v>0</v>
      </c>
    </row>
    <row r="11" spans="1:26" hidden="1" x14ac:dyDescent="0.25">
      <c r="A11" t="s">
        <v>33</v>
      </c>
      <c r="B11" t="s">
        <v>34</v>
      </c>
      <c r="C11" t="s">
        <v>38</v>
      </c>
      <c r="D11">
        <v>3084</v>
      </c>
      <c r="E11">
        <v>2947</v>
      </c>
      <c r="F11">
        <v>2939</v>
      </c>
      <c r="G11">
        <v>120304</v>
      </c>
      <c r="H11">
        <v>404661.4</v>
      </c>
      <c r="I11">
        <v>918854.4</v>
      </c>
      <c r="J11">
        <v>923349</v>
      </c>
      <c r="K11">
        <v>37874.51</v>
      </c>
      <c r="L11">
        <v>362292.29</v>
      </c>
      <c r="M11">
        <v>139</v>
      </c>
      <c r="N11">
        <v>0</v>
      </c>
      <c r="O11">
        <v>100.49</v>
      </c>
      <c r="P11">
        <v>2836</v>
      </c>
      <c r="Q11">
        <v>60</v>
      </c>
      <c r="R11">
        <v>16</v>
      </c>
      <c r="S11">
        <v>19</v>
      </c>
      <c r="T11">
        <v>0</v>
      </c>
      <c r="U11">
        <v>0</v>
      </c>
      <c r="V11">
        <v>1</v>
      </c>
      <c r="W11">
        <v>4</v>
      </c>
      <c r="X11">
        <v>3</v>
      </c>
      <c r="Y11">
        <v>0</v>
      </c>
      <c r="Z11">
        <v>0</v>
      </c>
    </row>
    <row r="12" spans="1:26" hidden="1" x14ac:dyDescent="0.25">
      <c r="A12" t="s">
        <v>33</v>
      </c>
      <c r="B12" t="s">
        <v>34</v>
      </c>
      <c r="C12" t="s">
        <v>39</v>
      </c>
      <c r="D12">
        <v>6452</v>
      </c>
      <c r="E12">
        <v>6194</v>
      </c>
      <c r="F12">
        <v>6167</v>
      </c>
      <c r="G12">
        <v>120601</v>
      </c>
      <c r="H12">
        <v>2558103.04</v>
      </c>
      <c r="I12">
        <v>1028453.5</v>
      </c>
      <c r="J12">
        <v>827271</v>
      </c>
      <c r="K12">
        <v>-4068.15</v>
      </c>
      <c r="L12">
        <v>2763353.69</v>
      </c>
      <c r="M12">
        <v>258</v>
      </c>
      <c r="N12">
        <v>0</v>
      </c>
      <c r="O12">
        <v>80.44</v>
      </c>
      <c r="P12">
        <v>5378</v>
      </c>
      <c r="Q12">
        <v>225</v>
      </c>
      <c r="R12">
        <v>471</v>
      </c>
      <c r="S12">
        <v>71</v>
      </c>
      <c r="T12">
        <v>0</v>
      </c>
      <c r="U12">
        <v>0</v>
      </c>
      <c r="V12">
        <v>0</v>
      </c>
      <c r="W12">
        <v>15</v>
      </c>
      <c r="X12">
        <v>7</v>
      </c>
      <c r="Y12">
        <v>0</v>
      </c>
      <c r="Z12">
        <v>0</v>
      </c>
    </row>
    <row r="13" spans="1:26" hidden="1" x14ac:dyDescent="0.25">
      <c r="A13" t="s">
        <v>33</v>
      </c>
      <c r="B13" t="s">
        <v>34</v>
      </c>
      <c r="C13" t="s">
        <v>40</v>
      </c>
      <c r="D13">
        <v>4</v>
      </c>
      <c r="E13">
        <v>3</v>
      </c>
      <c r="F13">
        <v>3</v>
      </c>
      <c r="G13">
        <v>1273</v>
      </c>
      <c r="H13">
        <v>-5.15</v>
      </c>
      <c r="I13">
        <v>12638</v>
      </c>
      <c r="J13">
        <v>12640</v>
      </c>
      <c r="K13">
        <v>0</v>
      </c>
      <c r="L13">
        <v>-7.15</v>
      </c>
      <c r="M13">
        <v>1</v>
      </c>
      <c r="N13">
        <v>100</v>
      </c>
      <c r="O13">
        <v>100.02</v>
      </c>
      <c r="P13">
        <v>3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  <row r="14" spans="1:26" hidden="1" x14ac:dyDescent="0.25">
      <c r="A14" t="s">
        <v>33</v>
      </c>
      <c r="B14" t="s">
        <v>34</v>
      </c>
      <c r="C14" t="s">
        <v>41</v>
      </c>
      <c r="D14">
        <v>3</v>
      </c>
      <c r="E14">
        <v>1</v>
      </c>
      <c r="F14">
        <v>1</v>
      </c>
      <c r="G14">
        <v>45</v>
      </c>
      <c r="H14">
        <v>-1.64</v>
      </c>
      <c r="I14">
        <v>600</v>
      </c>
      <c r="J14">
        <v>599</v>
      </c>
      <c r="K14">
        <v>0</v>
      </c>
      <c r="L14">
        <v>-0.64</v>
      </c>
      <c r="M14">
        <v>2</v>
      </c>
      <c r="N14">
        <v>100</v>
      </c>
      <c r="O14">
        <v>99.83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</row>
    <row r="15" spans="1:26" hidden="1" x14ac:dyDescent="0.25">
      <c r="A15" t="s">
        <v>33</v>
      </c>
      <c r="B15" t="s">
        <v>34</v>
      </c>
      <c r="C15" t="s">
        <v>42</v>
      </c>
      <c r="D15">
        <v>969</v>
      </c>
      <c r="E15">
        <v>899</v>
      </c>
      <c r="F15">
        <v>894</v>
      </c>
      <c r="G15">
        <v>57787</v>
      </c>
      <c r="H15">
        <v>-118519.96</v>
      </c>
      <c r="I15">
        <v>714298.89</v>
      </c>
      <c r="J15">
        <v>696567</v>
      </c>
      <c r="K15">
        <v>64506.11</v>
      </c>
      <c r="L15">
        <v>-165294.18</v>
      </c>
      <c r="M15">
        <v>70</v>
      </c>
      <c r="N15">
        <v>0</v>
      </c>
      <c r="O15">
        <v>97.52</v>
      </c>
      <c r="P15">
        <v>860</v>
      </c>
      <c r="Q15">
        <v>19</v>
      </c>
      <c r="R15">
        <v>10</v>
      </c>
      <c r="S15">
        <v>0</v>
      </c>
      <c r="T15">
        <v>0</v>
      </c>
      <c r="U15">
        <v>0</v>
      </c>
      <c r="V15">
        <v>0</v>
      </c>
      <c r="W15">
        <v>3</v>
      </c>
      <c r="X15">
        <v>2</v>
      </c>
      <c r="Y15">
        <v>0</v>
      </c>
      <c r="Z15">
        <v>0</v>
      </c>
    </row>
    <row r="16" spans="1:26" hidden="1" x14ac:dyDescent="0.25">
      <c r="A16" t="s">
        <v>33</v>
      </c>
      <c r="B16" t="s">
        <v>34</v>
      </c>
      <c r="C16" t="s">
        <v>43</v>
      </c>
      <c r="D16">
        <v>264</v>
      </c>
      <c r="E16">
        <v>223</v>
      </c>
      <c r="F16">
        <v>222</v>
      </c>
      <c r="G16">
        <v>34294</v>
      </c>
      <c r="H16">
        <v>80959.87</v>
      </c>
      <c r="I16">
        <v>365514.08</v>
      </c>
      <c r="J16">
        <v>357165</v>
      </c>
      <c r="K16">
        <v>11710</v>
      </c>
      <c r="L16">
        <v>77598.95</v>
      </c>
      <c r="M16">
        <v>41</v>
      </c>
      <c r="N16">
        <v>0</v>
      </c>
      <c r="O16">
        <v>97.72</v>
      </c>
      <c r="P16">
        <v>180</v>
      </c>
      <c r="Q16">
        <v>6</v>
      </c>
      <c r="R16">
        <v>33</v>
      </c>
      <c r="S16">
        <v>3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</row>
    <row r="17" spans="1:26" hidden="1" x14ac:dyDescent="0.25">
      <c r="A17" t="s">
        <v>33</v>
      </c>
      <c r="B17" t="s">
        <v>34</v>
      </c>
      <c r="C17" t="s">
        <v>44</v>
      </c>
      <c r="D17">
        <v>2773</v>
      </c>
      <c r="E17">
        <v>2771</v>
      </c>
      <c r="F17">
        <v>2771</v>
      </c>
      <c r="G17">
        <v>1828597</v>
      </c>
      <c r="H17">
        <v>16403407.24</v>
      </c>
      <c r="I17">
        <v>11282443.24</v>
      </c>
      <c r="J17">
        <v>0</v>
      </c>
      <c r="K17">
        <v>11282443.24</v>
      </c>
      <c r="L17">
        <v>16403407.24</v>
      </c>
      <c r="M17">
        <v>2</v>
      </c>
      <c r="N17">
        <v>100</v>
      </c>
      <c r="O17">
        <v>0</v>
      </c>
      <c r="P17">
        <v>1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2770</v>
      </c>
    </row>
    <row r="18" spans="1:26" hidden="1" x14ac:dyDescent="0.25">
      <c r="A18" t="s">
        <v>33</v>
      </c>
      <c r="B18" t="s">
        <v>34</v>
      </c>
      <c r="C18" t="s">
        <v>45</v>
      </c>
      <c r="D18">
        <v>2</v>
      </c>
      <c r="E18">
        <v>0</v>
      </c>
      <c r="F18">
        <v>0</v>
      </c>
      <c r="G18">
        <v>0</v>
      </c>
      <c r="H18">
        <v>203777.03</v>
      </c>
      <c r="I18">
        <v>0</v>
      </c>
      <c r="J18">
        <v>0</v>
      </c>
      <c r="K18">
        <v>0</v>
      </c>
      <c r="L18">
        <v>203777.03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1:26" hidden="1" x14ac:dyDescent="0.25">
      <c r="A19" t="s">
        <v>33</v>
      </c>
      <c r="B19" t="s">
        <v>34</v>
      </c>
      <c r="C19" t="s">
        <v>46</v>
      </c>
      <c r="D19">
        <v>2</v>
      </c>
      <c r="E19">
        <v>2</v>
      </c>
      <c r="F19">
        <v>2</v>
      </c>
      <c r="G19">
        <v>1266</v>
      </c>
      <c r="H19">
        <v>95041</v>
      </c>
      <c r="I19">
        <v>7385</v>
      </c>
      <c r="J19">
        <v>7379</v>
      </c>
      <c r="K19">
        <v>0</v>
      </c>
      <c r="L19">
        <v>95047</v>
      </c>
      <c r="M19">
        <v>0</v>
      </c>
      <c r="N19">
        <v>100</v>
      </c>
      <c r="O19">
        <v>99.92</v>
      </c>
      <c r="P19">
        <v>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</row>
    <row r="20" spans="1:26" hidden="1" x14ac:dyDescent="0.25">
      <c r="A20" t="s">
        <v>33</v>
      </c>
      <c r="B20" t="s">
        <v>34</v>
      </c>
      <c r="C20" t="s">
        <v>47</v>
      </c>
      <c r="D20">
        <v>2</v>
      </c>
      <c r="E20">
        <v>2</v>
      </c>
      <c r="F20">
        <v>2</v>
      </c>
      <c r="G20">
        <v>125</v>
      </c>
      <c r="H20">
        <v>-4</v>
      </c>
      <c r="I20">
        <v>2695</v>
      </c>
      <c r="J20">
        <v>2562</v>
      </c>
      <c r="K20">
        <v>0</v>
      </c>
      <c r="L20">
        <v>129</v>
      </c>
      <c r="M20">
        <v>0</v>
      </c>
      <c r="N20">
        <v>100</v>
      </c>
      <c r="O20">
        <v>95.06</v>
      </c>
      <c r="P20">
        <v>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</row>
    <row r="21" spans="1:26" hidden="1" x14ac:dyDescent="0.25">
      <c r="A21" t="s">
        <v>33</v>
      </c>
      <c r="B21" t="s">
        <v>34</v>
      </c>
      <c r="C21" t="s">
        <v>48</v>
      </c>
      <c r="D21">
        <v>143</v>
      </c>
      <c r="E21">
        <v>97</v>
      </c>
      <c r="F21">
        <v>97</v>
      </c>
      <c r="G21">
        <v>37356</v>
      </c>
      <c r="H21">
        <v>-14495.47</v>
      </c>
      <c r="I21">
        <v>360327.22</v>
      </c>
      <c r="J21">
        <v>312305</v>
      </c>
      <c r="K21">
        <v>2690</v>
      </c>
      <c r="L21">
        <v>30836.75</v>
      </c>
      <c r="M21">
        <v>47</v>
      </c>
      <c r="N21">
        <v>100</v>
      </c>
      <c r="O21">
        <v>86.67</v>
      </c>
      <c r="P21">
        <v>90</v>
      </c>
      <c r="Q21">
        <v>2</v>
      </c>
      <c r="R21">
        <v>2</v>
      </c>
      <c r="S21">
        <v>1</v>
      </c>
      <c r="T21">
        <v>0</v>
      </c>
      <c r="U21">
        <v>0</v>
      </c>
      <c r="V21">
        <v>0</v>
      </c>
      <c r="W21">
        <v>1</v>
      </c>
      <c r="X21">
        <v>1</v>
      </c>
      <c r="Y21">
        <v>0</v>
      </c>
      <c r="Z21">
        <v>0</v>
      </c>
    </row>
    <row r="22" spans="1:26" hidden="1" x14ac:dyDescent="0.25">
      <c r="A22" t="s">
        <v>33</v>
      </c>
      <c r="B22" t="s">
        <v>34</v>
      </c>
      <c r="C22" t="s">
        <v>49</v>
      </c>
      <c r="D22">
        <v>229</v>
      </c>
      <c r="E22">
        <v>187</v>
      </c>
      <c r="F22">
        <v>187</v>
      </c>
      <c r="G22">
        <v>247292</v>
      </c>
      <c r="H22">
        <v>14972982.609999999</v>
      </c>
      <c r="I22">
        <v>1655002</v>
      </c>
      <c r="J22">
        <v>1344768</v>
      </c>
      <c r="K22">
        <v>0</v>
      </c>
      <c r="L22">
        <v>15283216.609999999</v>
      </c>
      <c r="M22">
        <v>42</v>
      </c>
      <c r="N22">
        <v>100</v>
      </c>
      <c r="O22">
        <v>81.25</v>
      </c>
      <c r="P22">
        <v>118</v>
      </c>
      <c r="Q22">
        <v>1</v>
      </c>
      <c r="R22">
        <v>58</v>
      </c>
      <c r="S22">
        <v>7</v>
      </c>
      <c r="T22">
        <v>0</v>
      </c>
      <c r="U22">
        <v>0</v>
      </c>
      <c r="V22">
        <v>0</v>
      </c>
      <c r="W22">
        <v>0</v>
      </c>
      <c r="X22">
        <v>3</v>
      </c>
      <c r="Y22">
        <v>0</v>
      </c>
      <c r="Z22">
        <v>0</v>
      </c>
    </row>
    <row r="23" spans="1:26" hidden="1" x14ac:dyDescent="0.25">
      <c r="A23" t="s">
        <v>33</v>
      </c>
      <c r="B23" t="s">
        <v>34</v>
      </c>
      <c r="C23" t="s">
        <v>50</v>
      </c>
      <c r="D23">
        <v>134</v>
      </c>
      <c r="E23">
        <v>121</v>
      </c>
      <c r="F23">
        <v>121</v>
      </c>
      <c r="G23">
        <v>48820</v>
      </c>
      <c r="H23">
        <v>18894813.34</v>
      </c>
      <c r="I23">
        <v>534392.39</v>
      </c>
      <c r="J23">
        <v>509656</v>
      </c>
      <c r="K23">
        <v>0</v>
      </c>
      <c r="L23">
        <v>18919549.73</v>
      </c>
      <c r="M23">
        <v>6</v>
      </c>
      <c r="N23">
        <v>100</v>
      </c>
      <c r="O23">
        <v>95.37</v>
      </c>
      <c r="P23">
        <v>74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40</v>
      </c>
      <c r="Y23">
        <v>0</v>
      </c>
      <c r="Z23">
        <v>7</v>
      </c>
    </row>
    <row r="24" spans="1:26" hidden="1" x14ac:dyDescent="0.25">
      <c r="A24" t="s">
        <v>33</v>
      </c>
      <c r="B24" t="s">
        <v>34</v>
      </c>
      <c r="C24" t="s">
        <v>51</v>
      </c>
      <c r="D24">
        <v>180</v>
      </c>
      <c r="E24">
        <v>22</v>
      </c>
      <c r="F24">
        <v>15</v>
      </c>
      <c r="G24">
        <v>1679</v>
      </c>
      <c r="H24">
        <v>-179896.46</v>
      </c>
      <c r="I24">
        <v>41640</v>
      </c>
      <c r="J24">
        <v>44050</v>
      </c>
      <c r="K24">
        <v>-89319.34</v>
      </c>
      <c r="L24">
        <v>-92987.12</v>
      </c>
      <c r="M24">
        <v>157</v>
      </c>
      <c r="N24">
        <v>0</v>
      </c>
      <c r="O24">
        <v>105.79</v>
      </c>
      <c r="P24">
        <v>13</v>
      </c>
      <c r="Q24">
        <v>0</v>
      </c>
      <c r="R24">
        <v>2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</row>
    <row r="25" spans="1:26" hidden="1" x14ac:dyDescent="0.25">
      <c r="A25" t="s">
        <v>33</v>
      </c>
      <c r="B25" t="s">
        <v>52</v>
      </c>
      <c r="C25" t="s">
        <v>53</v>
      </c>
      <c r="D25">
        <v>2</v>
      </c>
      <c r="E25">
        <v>2</v>
      </c>
      <c r="F25">
        <v>2</v>
      </c>
      <c r="G25">
        <v>7921</v>
      </c>
      <c r="H25">
        <v>-58583</v>
      </c>
      <c r="I25">
        <v>110720</v>
      </c>
      <c r="J25">
        <v>0</v>
      </c>
      <c r="K25">
        <v>0</v>
      </c>
      <c r="L25">
        <v>52137</v>
      </c>
      <c r="M25">
        <v>0</v>
      </c>
      <c r="N25">
        <v>100</v>
      </c>
      <c r="O25">
        <v>0</v>
      </c>
      <c r="P25">
        <v>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</row>
    <row r="26" spans="1:26" hidden="1" x14ac:dyDescent="0.25">
      <c r="A26" t="s">
        <v>33</v>
      </c>
      <c r="B26" t="s">
        <v>52</v>
      </c>
      <c r="C26" t="s">
        <v>54</v>
      </c>
      <c r="D26">
        <v>8</v>
      </c>
      <c r="E26">
        <v>7</v>
      </c>
      <c r="F26">
        <v>7</v>
      </c>
      <c r="G26">
        <v>107174</v>
      </c>
      <c r="H26">
        <v>-576059.6</v>
      </c>
      <c r="I26">
        <v>1187702</v>
      </c>
      <c r="J26">
        <v>1287228</v>
      </c>
      <c r="K26">
        <v>0</v>
      </c>
      <c r="L26">
        <v>-675585.6</v>
      </c>
      <c r="M26">
        <v>1</v>
      </c>
      <c r="N26">
        <v>100</v>
      </c>
      <c r="O26">
        <v>108.38</v>
      </c>
      <c r="P26">
        <v>7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</row>
    <row r="27" spans="1:26" hidden="1" x14ac:dyDescent="0.25">
      <c r="A27" t="s">
        <v>33</v>
      </c>
      <c r="B27" t="s">
        <v>52</v>
      </c>
      <c r="C27" t="s">
        <v>36</v>
      </c>
      <c r="D27">
        <v>1</v>
      </c>
      <c r="E27">
        <v>1</v>
      </c>
      <c r="F27">
        <v>1</v>
      </c>
      <c r="G27">
        <v>2753</v>
      </c>
      <c r="H27">
        <v>0</v>
      </c>
      <c r="I27">
        <v>34092</v>
      </c>
      <c r="J27">
        <v>34092</v>
      </c>
      <c r="K27">
        <v>0</v>
      </c>
      <c r="L27">
        <v>0</v>
      </c>
      <c r="M27">
        <v>0</v>
      </c>
      <c r="N27">
        <v>100</v>
      </c>
      <c r="O27">
        <v>100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</row>
    <row r="28" spans="1:26" hidden="1" x14ac:dyDescent="0.25">
      <c r="A28" t="s">
        <v>33</v>
      </c>
      <c r="B28" t="s">
        <v>52</v>
      </c>
      <c r="C28" t="s">
        <v>55</v>
      </c>
      <c r="D28">
        <v>2</v>
      </c>
      <c r="E28">
        <v>2</v>
      </c>
      <c r="F28">
        <v>2</v>
      </c>
      <c r="G28">
        <v>8105</v>
      </c>
      <c r="H28">
        <v>49656502</v>
      </c>
      <c r="I28">
        <v>1600555</v>
      </c>
      <c r="J28">
        <v>0</v>
      </c>
      <c r="K28">
        <v>0</v>
      </c>
      <c r="L28">
        <v>51257057</v>
      </c>
      <c r="M28">
        <v>0</v>
      </c>
      <c r="N28">
        <v>100</v>
      </c>
      <c r="O28">
        <v>0</v>
      </c>
      <c r="P28">
        <v>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</row>
    <row r="29" spans="1:26" hidden="1" x14ac:dyDescent="0.25">
      <c r="A29" t="s">
        <v>33</v>
      </c>
      <c r="B29" t="s">
        <v>52</v>
      </c>
      <c r="C29" t="s">
        <v>37</v>
      </c>
      <c r="D29">
        <v>2802</v>
      </c>
      <c r="E29">
        <v>2796</v>
      </c>
      <c r="F29">
        <v>2796</v>
      </c>
      <c r="G29">
        <v>41976</v>
      </c>
      <c r="H29">
        <v>481950.71</v>
      </c>
      <c r="I29">
        <v>368055.51</v>
      </c>
      <c r="J29">
        <v>31786</v>
      </c>
      <c r="K29">
        <v>334649.44</v>
      </c>
      <c r="L29">
        <v>483570.78</v>
      </c>
      <c r="M29">
        <v>6</v>
      </c>
      <c r="N29">
        <v>100</v>
      </c>
      <c r="O29">
        <v>8.64</v>
      </c>
      <c r="P29">
        <v>2295</v>
      </c>
      <c r="Q29">
        <v>273</v>
      </c>
      <c r="R29">
        <v>209</v>
      </c>
      <c r="S29">
        <v>0</v>
      </c>
      <c r="T29">
        <v>0</v>
      </c>
      <c r="U29">
        <v>0</v>
      </c>
      <c r="V29">
        <v>0</v>
      </c>
      <c r="W29">
        <v>9</v>
      </c>
      <c r="X29">
        <v>10</v>
      </c>
      <c r="Y29">
        <v>0</v>
      </c>
      <c r="Z29">
        <v>0</v>
      </c>
    </row>
    <row r="30" spans="1:26" hidden="1" x14ac:dyDescent="0.25">
      <c r="A30" t="s">
        <v>33</v>
      </c>
      <c r="B30" t="s">
        <v>52</v>
      </c>
      <c r="C30" t="s">
        <v>38</v>
      </c>
      <c r="D30">
        <v>31</v>
      </c>
      <c r="E30">
        <v>30</v>
      </c>
      <c r="F30">
        <v>29</v>
      </c>
      <c r="G30">
        <v>656</v>
      </c>
      <c r="H30">
        <v>13162.54</v>
      </c>
      <c r="I30">
        <v>5670</v>
      </c>
      <c r="J30">
        <v>3204</v>
      </c>
      <c r="K30">
        <v>0</v>
      </c>
      <c r="L30">
        <v>15628.54</v>
      </c>
      <c r="M30">
        <v>1</v>
      </c>
      <c r="N30">
        <v>0</v>
      </c>
      <c r="O30">
        <v>56.51</v>
      </c>
      <c r="P30">
        <v>27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  <c r="W30">
        <v>1</v>
      </c>
      <c r="X30">
        <v>0</v>
      </c>
      <c r="Y30">
        <v>0</v>
      </c>
      <c r="Z30">
        <v>0</v>
      </c>
    </row>
    <row r="31" spans="1:26" hidden="1" x14ac:dyDescent="0.25">
      <c r="A31" t="s">
        <v>33</v>
      </c>
      <c r="B31" t="s">
        <v>52</v>
      </c>
      <c r="C31" t="s">
        <v>39</v>
      </c>
      <c r="D31">
        <v>5591</v>
      </c>
      <c r="E31">
        <v>5356</v>
      </c>
      <c r="F31">
        <v>5351</v>
      </c>
      <c r="G31">
        <v>107028</v>
      </c>
      <c r="H31">
        <v>2677069.87</v>
      </c>
      <c r="I31">
        <v>947014.77</v>
      </c>
      <c r="J31">
        <v>787633</v>
      </c>
      <c r="K31">
        <v>399</v>
      </c>
      <c r="L31">
        <v>2836052.64</v>
      </c>
      <c r="M31">
        <v>238</v>
      </c>
      <c r="N31">
        <v>0</v>
      </c>
      <c r="O31">
        <v>83.17</v>
      </c>
      <c r="P31">
        <v>4549</v>
      </c>
      <c r="Q31">
        <v>400</v>
      </c>
      <c r="R31">
        <v>297</v>
      </c>
      <c r="S31">
        <v>76</v>
      </c>
      <c r="T31">
        <v>0</v>
      </c>
      <c r="U31">
        <v>0</v>
      </c>
      <c r="V31">
        <v>1</v>
      </c>
      <c r="W31">
        <v>12</v>
      </c>
      <c r="X31">
        <v>14</v>
      </c>
      <c r="Y31">
        <v>1</v>
      </c>
      <c r="Z31">
        <v>1</v>
      </c>
    </row>
    <row r="32" spans="1:26" hidden="1" x14ac:dyDescent="0.25">
      <c r="A32" t="s">
        <v>33</v>
      </c>
      <c r="B32" t="s">
        <v>52</v>
      </c>
      <c r="C32" t="s">
        <v>41</v>
      </c>
      <c r="D32">
        <v>6</v>
      </c>
      <c r="E32">
        <v>5</v>
      </c>
      <c r="F32">
        <v>5</v>
      </c>
      <c r="G32">
        <v>198</v>
      </c>
      <c r="H32">
        <v>26436.560000000001</v>
      </c>
      <c r="I32">
        <v>3913</v>
      </c>
      <c r="J32">
        <v>0</v>
      </c>
      <c r="K32">
        <v>0</v>
      </c>
      <c r="L32">
        <v>30349.56</v>
      </c>
      <c r="M32">
        <v>1</v>
      </c>
      <c r="N32">
        <v>100</v>
      </c>
      <c r="O32">
        <v>0</v>
      </c>
      <c r="P32">
        <v>3</v>
      </c>
      <c r="Q32">
        <v>1</v>
      </c>
      <c r="R32">
        <v>1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 hidden="1" x14ac:dyDescent="0.25">
      <c r="A33" t="s">
        <v>33</v>
      </c>
      <c r="B33" t="s">
        <v>52</v>
      </c>
      <c r="C33" t="s">
        <v>42</v>
      </c>
      <c r="D33">
        <v>1</v>
      </c>
      <c r="E33">
        <v>1</v>
      </c>
      <c r="F33">
        <v>1</v>
      </c>
      <c r="G33">
        <v>1834</v>
      </c>
      <c r="H33">
        <v>0</v>
      </c>
      <c r="I33">
        <v>20527</v>
      </c>
      <c r="J33">
        <v>23001</v>
      </c>
      <c r="K33">
        <v>0</v>
      </c>
      <c r="L33">
        <v>-2474</v>
      </c>
      <c r="M33">
        <v>0</v>
      </c>
      <c r="N33">
        <v>100</v>
      </c>
      <c r="O33">
        <v>112.05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1:26" hidden="1" x14ac:dyDescent="0.25">
      <c r="A34" t="s">
        <v>33</v>
      </c>
      <c r="B34" t="s">
        <v>52</v>
      </c>
      <c r="C34" t="s">
        <v>43</v>
      </c>
      <c r="D34">
        <v>371</v>
      </c>
      <c r="E34">
        <v>324</v>
      </c>
      <c r="F34">
        <v>313</v>
      </c>
      <c r="G34">
        <v>50707</v>
      </c>
      <c r="H34">
        <v>115834.61</v>
      </c>
      <c r="I34">
        <v>551111.03</v>
      </c>
      <c r="J34">
        <v>484844</v>
      </c>
      <c r="K34">
        <v>50</v>
      </c>
      <c r="L34">
        <v>182051.64</v>
      </c>
      <c r="M34">
        <v>49</v>
      </c>
      <c r="N34">
        <v>0</v>
      </c>
      <c r="O34">
        <v>87.98</v>
      </c>
      <c r="P34">
        <v>247</v>
      </c>
      <c r="Q34">
        <v>18</v>
      </c>
      <c r="R34">
        <v>45</v>
      </c>
      <c r="S34">
        <v>3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</row>
    <row r="35" spans="1:26" hidden="1" x14ac:dyDescent="0.25">
      <c r="A35" t="s">
        <v>33</v>
      </c>
      <c r="B35" t="s">
        <v>52</v>
      </c>
      <c r="C35" t="s">
        <v>44</v>
      </c>
      <c r="D35">
        <v>1889</v>
      </c>
      <c r="E35">
        <v>1887</v>
      </c>
      <c r="F35">
        <v>1887</v>
      </c>
      <c r="G35">
        <v>1397915</v>
      </c>
      <c r="H35">
        <v>17363724.050000001</v>
      </c>
      <c r="I35">
        <v>8625135.5500000007</v>
      </c>
      <c r="J35">
        <v>0</v>
      </c>
      <c r="K35">
        <v>8625135.5500000007</v>
      </c>
      <c r="L35">
        <v>17363724.050000001</v>
      </c>
      <c r="M35">
        <v>2</v>
      </c>
      <c r="N35">
        <v>100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1887</v>
      </c>
    </row>
    <row r="36" spans="1:26" hidden="1" x14ac:dyDescent="0.25">
      <c r="A36" t="s">
        <v>33</v>
      </c>
      <c r="B36" t="s">
        <v>52</v>
      </c>
      <c r="C36" t="s">
        <v>45</v>
      </c>
      <c r="D36">
        <v>3</v>
      </c>
      <c r="E36">
        <v>2</v>
      </c>
      <c r="F36">
        <v>2</v>
      </c>
      <c r="G36">
        <v>28</v>
      </c>
      <c r="H36">
        <v>-3285.44</v>
      </c>
      <c r="I36">
        <v>6872</v>
      </c>
      <c r="J36">
        <v>2820</v>
      </c>
      <c r="K36">
        <v>0</v>
      </c>
      <c r="L36">
        <v>766.56</v>
      </c>
      <c r="M36">
        <v>1</v>
      </c>
      <c r="N36">
        <v>100</v>
      </c>
      <c r="O36">
        <v>41.04</v>
      </c>
      <c r="P36">
        <v>0</v>
      </c>
      <c r="Q36">
        <v>0</v>
      </c>
      <c r="R36">
        <v>1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1:26" hidden="1" x14ac:dyDescent="0.25">
      <c r="A37" t="s">
        <v>33</v>
      </c>
      <c r="B37" t="s">
        <v>52</v>
      </c>
      <c r="C37" t="s">
        <v>46</v>
      </c>
      <c r="D37">
        <v>4</v>
      </c>
      <c r="E37">
        <v>4</v>
      </c>
      <c r="F37">
        <v>4</v>
      </c>
      <c r="G37">
        <v>554</v>
      </c>
      <c r="H37">
        <v>9439.01</v>
      </c>
      <c r="I37">
        <v>5498.99</v>
      </c>
      <c r="J37">
        <v>2097</v>
      </c>
      <c r="K37">
        <v>0</v>
      </c>
      <c r="L37">
        <v>12841</v>
      </c>
      <c r="M37">
        <v>0</v>
      </c>
      <c r="N37">
        <v>100</v>
      </c>
      <c r="O37">
        <v>38.130000000000003</v>
      </c>
      <c r="P37">
        <v>3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</row>
    <row r="38" spans="1:26" hidden="1" x14ac:dyDescent="0.25">
      <c r="A38" t="s">
        <v>33</v>
      </c>
      <c r="B38" t="s">
        <v>52</v>
      </c>
      <c r="C38" t="s">
        <v>48</v>
      </c>
      <c r="D38">
        <v>70</v>
      </c>
      <c r="E38">
        <v>49</v>
      </c>
      <c r="F38">
        <v>49</v>
      </c>
      <c r="G38">
        <v>7648</v>
      </c>
      <c r="H38">
        <v>3046.88</v>
      </c>
      <c r="I38">
        <v>85997</v>
      </c>
      <c r="J38">
        <v>69959</v>
      </c>
      <c r="K38">
        <v>0</v>
      </c>
      <c r="L38">
        <v>19084.88</v>
      </c>
      <c r="M38">
        <v>22</v>
      </c>
      <c r="N38">
        <v>100</v>
      </c>
      <c r="O38">
        <v>81.349999999999994</v>
      </c>
      <c r="P38">
        <v>40</v>
      </c>
      <c r="Q38">
        <v>1</v>
      </c>
      <c r="R38">
        <v>5</v>
      </c>
      <c r="S38">
        <v>3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</row>
    <row r="39" spans="1:26" hidden="1" x14ac:dyDescent="0.25">
      <c r="A39" t="s">
        <v>33</v>
      </c>
      <c r="B39" t="s">
        <v>52</v>
      </c>
      <c r="C39" t="s">
        <v>49</v>
      </c>
      <c r="D39">
        <v>175</v>
      </c>
      <c r="E39">
        <v>159</v>
      </c>
      <c r="F39">
        <v>159</v>
      </c>
      <c r="G39">
        <v>92515</v>
      </c>
      <c r="H39">
        <v>16739208.720000001</v>
      </c>
      <c r="I39">
        <v>814167.25</v>
      </c>
      <c r="J39">
        <v>1567296</v>
      </c>
      <c r="K39">
        <v>0</v>
      </c>
      <c r="L39">
        <v>15986079.970000001</v>
      </c>
      <c r="M39">
        <v>16</v>
      </c>
      <c r="N39">
        <v>100</v>
      </c>
      <c r="O39">
        <v>192.5</v>
      </c>
      <c r="P39">
        <v>109</v>
      </c>
      <c r="Q39">
        <v>0</v>
      </c>
      <c r="R39">
        <v>46</v>
      </c>
      <c r="S39">
        <v>1</v>
      </c>
      <c r="T39">
        <v>0</v>
      </c>
      <c r="U39">
        <v>0</v>
      </c>
      <c r="V39">
        <v>0</v>
      </c>
      <c r="W39">
        <v>0</v>
      </c>
      <c r="X39">
        <v>3</v>
      </c>
      <c r="Y39">
        <v>0</v>
      </c>
      <c r="Z39">
        <v>0</v>
      </c>
    </row>
    <row r="40" spans="1:26" hidden="1" x14ac:dyDescent="0.25">
      <c r="A40" t="s">
        <v>33</v>
      </c>
      <c r="B40" t="s">
        <v>52</v>
      </c>
      <c r="C40" t="s">
        <v>50</v>
      </c>
      <c r="D40">
        <v>84</v>
      </c>
      <c r="E40">
        <v>81</v>
      </c>
      <c r="F40">
        <v>81</v>
      </c>
      <c r="G40">
        <v>12514</v>
      </c>
      <c r="H40">
        <v>13570651.619999999</v>
      </c>
      <c r="I40">
        <v>206303.49</v>
      </c>
      <c r="J40">
        <v>855340</v>
      </c>
      <c r="K40">
        <v>0</v>
      </c>
      <c r="L40">
        <v>12921615.109999999</v>
      </c>
      <c r="M40">
        <v>2</v>
      </c>
      <c r="N40">
        <v>100</v>
      </c>
      <c r="O40">
        <v>414.6</v>
      </c>
      <c r="P40">
        <v>68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2</v>
      </c>
      <c r="Y40">
        <v>0</v>
      </c>
      <c r="Z40">
        <v>11</v>
      </c>
    </row>
    <row r="41" spans="1:26" hidden="1" x14ac:dyDescent="0.25">
      <c r="A41" t="s">
        <v>33</v>
      </c>
      <c r="B41" t="s">
        <v>52</v>
      </c>
      <c r="C41" t="s">
        <v>51</v>
      </c>
      <c r="D41">
        <v>59</v>
      </c>
      <c r="E41">
        <v>8</v>
      </c>
      <c r="F41">
        <v>5</v>
      </c>
      <c r="G41">
        <v>318</v>
      </c>
      <c r="H41">
        <v>132778.44</v>
      </c>
      <c r="I41">
        <v>10558</v>
      </c>
      <c r="J41">
        <v>42373</v>
      </c>
      <c r="K41">
        <v>0</v>
      </c>
      <c r="L41">
        <v>100963.44</v>
      </c>
      <c r="M41">
        <v>52</v>
      </c>
      <c r="N41">
        <v>0</v>
      </c>
      <c r="O41">
        <v>401.34</v>
      </c>
      <c r="P41">
        <v>3</v>
      </c>
      <c r="Q41">
        <v>2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</row>
    <row r="42" spans="1:26" hidden="1" x14ac:dyDescent="0.25">
      <c r="A42" t="s">
        <v>33</v>
      </c>
      <c r="B42" t="s">
        <v>56</v>
      </c>
      <c r="C42" t="s">
        <v>54</v>
      </c>
      <c r="D42">
        <v>1</v>
      </c>
      <c r="E42">
        <v>1</v>
      </c>
      <c r="F42">
        <v>1</v>
      </c>
      <c r="G42">
        <v>53038</v>
      </c>
      <c r="H42">
        <v>-104152</v>
      </c>
      <c r="I42">
        <v>578817</v>
      </c>
      <c r="J42">
        <v>578817</v>
      </c>
      <c r="K42">
        <v>0</v>
      </c>
      <c r="L42">
        <v>-104152</v>
      </c>
      <c r="M42">
        <v>0</v>
      </c>
      <c r="N42">
        <v>100</v>
      </c>
      <c r="O42">
        <v>100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</row>
    <row r="43" spans="1:26" hidden="1" x14ac:dyDescent="0.25">
      <c r="A43" t="s">
        <v>33</v>
      </c>
      <c r="B43" t="s">
        <v>56</v>
      </c>
      <c r="C43" t="s">
        <v>55</v>
      </c>
      <c r="D43">
        <v>1</v>
      </c>
      <c r="E43">
        <v>1</v>
      </c>
      <c r="F43">
        <v>1</v>
      </c>
      <c r="G43">
        <v>0</v>
      </c>
      <c r="H43">
        <v>66983</v>
      </c>
      <c r="I43">
        <v>13594</v>
      </c>
      <c r="J43">
        <v>0</v>
      </c>
      <c r="K43">
        <v>0</v>
      </c>
      <c r="L43">
        <v>80577</v>
      </c>
      <c r="M43">
        <v>0</v>
      </c>
      <c r="N43">
        <v>100</v>
      </c>
      <c r="O43">
        <v>0</v>
      </c>
      <c r="P43">
        <v>0</v>
      </c>
      <c r="Q43">
        <v>0</v>
      </c>
      <c r="R43">
        <v>1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</row>
    <row r="44" spans="1:26" hidden="1" x14ac:dyDescent="0.25">
      <c r="A44" t="s">
        <v>33</v>
      </c>
      <c r="B44" t="s">
        <v>56</v>
      </c>
      <c r="C44" t="s">
        <v>37</v>
      </c>
      <c r="D44">
        <v>3221</v>
      </c>
      <c r="E44">
        <v>3146</v>
      </c>
      <c r="F44">
        <v>3146</v>
      </c>
      <c r="G44">
        <v>61531</v>
      </c>
      <c r="H44">
        <v>2632468.89</v>
      </c>
      <c r="I44">
        <v>533468.94999999995</v>
      </c>
      <c r="J44">
        <v>35700</v>
      </c>
      <c r="K44">
        <v>497058.83</v>
      </c>
      <c r="L44">
        <v>2633179.0099999998</v>
      </c>
      <c r="M44">
        <v>75</v>
      </c>
      <c r="N44">
        <v>100</v>
      </c>
      <c r="O44">
        <v>6.69</v>
      </c>
      <c r="P44">
        <v>2811</v>
      </c>
      <c r="Q44">
        <v>123</v>
      </c>
      <c r="R44">
        <v>204</v>
      </c>
      <c r="S44">
        <v>2</v>
      </c>
      <c r="T44">
        <v>0</v>
      </c>
      <c r="U44">
        <v>0</v>
      </c>
      <c r="V44">
        <v>0</v>
      </c>
      <c r="W44">
        <v>6</v>
      </c>
      <c r="X44">
        <v>0</v>
      </c>
      <c r="Y44">
        <v>0</v>
      </c>
      <c r="Z44">
        <v>0</v>
      </c>
    </row>
    <row r="45" spans="1:26" x14ac:dyDescent="0.25">
      <c r="A45" t="s">
        <v>33</v>
      </c>
      <c r="B45" t="s">
        <v>56</v>
      </c>
      <c r="C45" t="s">
        <v>38</v>
      </c>
      <c r="D45">
        <v>26</v>
      </c>
      <c r="E45">
        <v>26</v>
      </c>
      <c r="F45">
        <v>25</v>
      </c>
      <c r="G45">
        <v>1245</v>
      </c>
      <c r="H45">
        <v>5733</v>
      </c>
      <c r="I45">
        <v>9344</v>
      </c>
      <c r="J45">
        <v>5978</v>
      </c>
      <c r="K45">
        <v>0</v>
      </c>
      <c r="L45">
        <v>9099</v>
      </c>
      <c r="M45">
        <v>0</v>
      </c>
      <c r="N45">
        <v>0</v>
      </c>
      <c r="O45">
        <v>63.98</v>
      </c>
      <c r="P45">
        <v>24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</row>
    <row r="46" spans="1:26" x14ac:dyDescent="0.25">
      <c r="A46" t="s">
        <v>33</v>
      </c>
      <c r="B46" t="s">
        <v>56</v>
      </c>
      <c r="C46" t="s">
        <v>39</v>
      </c>
      <c r="D46">
        <v>6407</v>
      </c>
      <c r="E46">
        <v>5981</v>
      </c>
      <c r="F46">
        <v>5960</v>
      </c>
      <c r="G46">
        <v>102398</v>
      </c>
      <c r="H46">
        <v>4525653.93</v>
      </c>
      <c r="I46">
        <v>960312</v>
      </c>
      <c r="J46">
        <v>736792</v>
      </c>
      <c r="K46">
        <v>15815</v>
      </c>
      <c r="L46">
        <v>4733358.93</v>
      </c>
      <c r="M46">
        <v>425</v>
      </c>
      <c r="N46">
        <v>0</v>
      </c>
      <c r="O46">
        <v>76.72</v>
      </c>
      <c r="P46">
        <v>5017</v>
      </c>
      <c r="Q46">
        <v>616</v>
      </c>
      <c r="R46">
        <v>207</v>
      </c>
      <c r="S46">
        <v>75</v>
      </c>
      <c r="T46">
        <v>2</v>
      </c>
      <c r="U46">
        <v>0</v>
      </c>
      <c r="V46">
        <v>0</v>
      </c>
      <c r="W46">
        <v>36</v>
      </c>
      <c r="X46">
        <v>7</v>
      </c>
      <c r="Y46">
        <v>0</v>
      </c>
      <c r="Z46">
        <v>0</v>
      </c>
    </row>
    <row r="47" spans="1:26" x14ac:dyDescent="0.25">
      <c r="A47" t="s">
        <v>33</v>
      </c>
      <c r="B47" t="s">
        <v>56</v>
      </c>
      <c r="C47" t="s">
        <v>41</v>
      </c>
      <c r="D47">
        <v>10</v>
      </c>
      <c r="E47">
        <v>10</v>
      </c>
      <c r="F47">
        <v>9</v>
      </c>
      <c r="G47">
        <v>81</v>
      </c>
      <c r="H47">
        <v>5783</v>
      </c>
      <c r="I47">
        <v>2186</v>
      </c>
      <c r="J47">
        <v>1793</v>
      </c>
      <c r="K47">
        <v>0</v>
      </c>
      <c r="L47">
        <v>6176</v>
      </c>
      <c r="M47">
        <v>0</v>
      </c>
      <c r="N47">
        <v>0</v>
      </c>
      <c r="O47">
        <v>82.02</v>
      </c>
      <c r="P47">
        <v>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</row>
    <row r="48" spans="1:26" hidden="1" x14ac:dyDescent="0.25">
      <c r="A48" t="s">
        <v>33</v>
      </c>
      <c r="B48" t="s">
        <v>56</v>
      </c>
      <c r="C48" t="s">
        <v>42</v>
      </c>
      <c r="D48">
        <v>1</v>
      </c>
      <c r="E48">
        <v>1</v>
      </c>
      <c r="F48">
        <v>1</v>
      </c>
      <c r="G48">
        <v>0</v>
      </c>
      <c r="H48">
        <v>493</v>
      </c>
      <c r="I48">
        <v>109</v>
      </c>
      <c r="J48">
        <v>0</v>
      </c>
      <c r="K48">
        <v>0</v>
      </c>
      <c r="L48">
        <v>602</v>
      </c>
      <c r="M48">
        <v>0</v>
      </c>
      <c r="N48">
        <v>100</v>
      </c>
      <c r="O48">
        <v>0</v>
      </c>
      <c r="P48">
        <v>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</row>
    <row r="49" spans="1:26" hidden="1" x14ac:dyDescent="0.25">
      <c r="A49" t="s">
        <v>33</v>
      </c>
      <c r="B49" t="s">
        <v>56</v>
      </c>
      <c r="C49" t="s">
        <v>43</v>
      </c>
      <c r="D49">
        <v>222</v>
      </c>
      <c r="E49">
        <v>186</v>
      </c>
      <c r="F49">
        <v>182</v>
      </c>
      <c r="G49">
        <v>42046</v>
      </c>
      <c r="H49">
        <v>132308.48000000001</v>
      </c>
      <c r="I49">
        <v>452367.98</v>
      </c>
      <c r="J49">
        <v>455239</v>
      </c>
      <c r="K49">
        <v>674.03</v>
      </c>
      <c r="L49">
        <v>128763.43</v>
      </c>
      <c r="M49">
        <v>37</v>
      </c>
      <c r="N49">
        <v>0</v>
      </c>
      <c r="O49">
        <v>100.63</v>
      </c>
      <c r="P49">
        <v>156</v>
      </c>
      <c r="Q49">
        <v>15</v>
      </c>
      <c r="R49">
        <v>10</v>
      </c>
      <c r="S49">
        <v>1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  <row r="50" spans="1:26" hidden="1" x14ac:dyDescent="0.25">
      <c r="A50" t="s">
        <v>33</v>
      </c>
      <c r="B50" t="s">
        <v>56</v>
      </c>
      <c r="C50" t="s">
        <v>44</v>
      </c>
      <c r="D50">
        <v>2508</v>
      </c>
      <c r="E50">
        <v>2505</v>
      </c>
      <c r="F50">
        <v>2494</v>
      </c>
      <c r="G50">
        <v>1664554</v>
      </c>
      <c r="H50">
        <v>13695616.07</v>
      </c>
      <c r="I50">
        <v>10270298.18</v>
      </c>
      <c r="J50">
        <v>0</v>
      </c>
      <c r="K50">
        <v>10270298.18</v>
      </c>
      <c r="L50">
        <v>13695616.07</v>
      </c>
      <c r="M50">
        <v>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2494</v>
      </c>
    </row>
    <row r="51" spans="1:26" hidden="1" x14ac:dyDescent="0.25">
      <c r="A51" t="s">
        <v>33</v>
      </c>
      <c r="B51" t="s">
        <v>56</v>
      </c>
      <c r="C51" t="s">
        <v>45</v>
      </c>
      <c r="D51">
        <v>2</v>
      </c>
      <c r="E51">
        <v>2</v>
      </c>
      <c r="F51">
        <v>2</v>
      </c>
      <c r="G51">
        <v>134</v>
      </c>
      <c r="H51">
        <v>8221</v>
      </c>
      <c r="I51">
        <v>2883</v>
      </c>
      <c r="J51">
        <v>14000</v>
      </c>
      <c r="K51">
        <v>0</v>
      </c>
      <c r="L51">
        <v>-2896</v>
      </c>
      <c r="M51">
        <v>0</v>
      </c>
      <c r="N51">
        <v>100</v>
      </c>
      <c r="O51">
        <v>485.61</v>
      </c>
      <c r="P51">
        <v>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1:26" hidden="1" x14ac:dyDescent="0.25">
      <c r="A52" t="s">
        <v>33</v>
      </c>
      <c r="B52" t="s">
        <v>56</v>
      </c>
      <c r="C52" t="s">
        <v>57</v>
      </c>
      <c r="D52">
        <v>1</v>
      </c>
      <c r="E52">
        <v>0</v>
      </c>
      <c r="F52">
        <v>0</v>
      </c>
      <c r="G52">
        <v>0</v>
      </c>
      <c r="H52">
        <v>41661.61</v>
      </c>
      <c r="I52">
        <v>0</v>
      </c>
      <c r="J52">
        <v>0</v>
      </c>
      <c r="K52">
        <v>0</v>
      </c>
      <c r="L52">
        <v>41661.61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1:26" hidden="1" x14ac:dyDescent="0.25">
      <c r="A53" t="s">
        <v>33</v>
      </c>
      <c r="B53" t="s">
        <v>56</v>
      </c>
      <c r="C53" t="s">
        <v>48</v>
      </c>
      <c r="D53">
        <v>84</v>
      </c>
      <c r="E53">
        <v>65</v>
      </c>
      <c r="F53">
        <v>65</v>
      </c>
      <c r="G53">
        <v>11223</v>
      </c>
      <c r="H53">
        <v>10892.21</v>
      </c>
      <c r="I53">
        <v>132015.88</v>
      </c>
      <c r="J53">
        <v>118932</v>
      </c>
      <c r="K53">
        <v>-930</v>
      </c>
      <c r="L53">
        <v>24906.09</v>
      </c>
      <c r="M53">
        <v>19</v>
      </c>
      <c r="N53">
        <v>100</v>
      </c>
      <c r="O53">
        <v>90.09</v>
      </c>
      <c r="P53">
        <v>58</v>
      </c>
      <c r="Q53">
        <v>5</v>
      </c>
      <c r="R53">
        <v>1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1:26" hidden="1" x14ac:dyDescent="0.25">
      <c r="A54" t="s">
        <v>33</v>
      </c>
      <c r="B54" t="s">
        <v>56</v>
      </c>
      <c r="C54" t="s">
        <v>49</v>
      </c>
      <c r="D54">
        <v>250</v>
      </c>
      <c r="E54">
        <v>211</v>
      </c>
      <c r="F54">
        <v>211</v>
      </c>
      <c r="G54">
        <v>118897</v>
      </c>
      <c r="H54">
        <v>24863860.539999999</v>
      </c>
      <c r="I54">
        <v>1038400.15</v>
      </c>
      <c r="J54">
        <v>507110</v>
      </c>
      <c r="K54">
        <v>0</v>
      </c>
      <c r="L54">
        <v>25395150.690000001</v>
      </c>
      <c r="M54">
        <v>39</v>
      </c>
      <c r="N54">
        <v>100</v>
      </c>
      <c r="O54">
        <v>48.84</v>
      </c>
      <c r="P54">
        <v>107</v>
      </c>
      <c r="Q54">
        <v>1</v>
      </c>
      <c r="R54">
        <v>74</v>
      </c>
      <c r="S54">
        <v>27</v>
      </c>
      <c r="T54">
        <v>0</v>
      </c>
      <c r="U54">
        <v>0</v>
      </c>
      <c r="V54">
        <v>0</v>
      </c>
      <c r="W54">
        <v>2</v>
      </c>
      <c r="X54">
        <v>0</v>
      </c>
      <c r="Y54">
        <v>0</v>
      </c>
      <c r="Z54">
        <v>0</v>
      </c>
    </row>
    <row r="55" spans="1:26" hidden="1" x14ac:dyDescent="0.25">
      <c r="A55" t="s">
        <v>33</v>
      </c>
      <c r="B55" t="s">
        <v>56</v>
      </c>
      <c r="C55" t="s">
        <v>50</v>
      </c>
      <c r="D55">
        <v>147</v>
      </c>
      <c r="E55">
        <v>137</v>
      </c>
      <c r="F55">
        <v>137</v>
      </c>
      <c r="G55">
        <v>41256</v>
      </c>
      <c r="H55">
        <v>40531419.729999997</v>
      </c>
      <c r="I55">
        <v>649197.37</v>
      </c>
      <c r="J55">
        <v>95001</v>
      </c>
      <c r="K55">
        <v>0</v>
      </c>
      <c r="L55">
        <v>41085616.100000001</v>
      </c>
      <c r="M55">
        <v>10</v>
      </c>
      <c r="N55">
        <v>100</v>
      </c>
      <c r="O55">
        <v>14.63</v>
      </c>
      <c r="P55">
        <v>78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58</v>
      </c>
    </row>
    <row r="56" spans="1:26" hidden="1" x14ac:dyDescent="0.25">
      <c r="A56" t="s">
        <v>33</v>
      </c>
      <c r="B56" t="s">
        <v>56</v>
      </c>
      <c r="C56" t="s">
        <v>51</v>
      </c>
      <c r="D56">
        <v>34</v>
      </c>
      <c r="E56">
        <v>3</v>
      </c>
      <c r="F56">
        <v>2</v>
      </c>
      <c r="G56">
        <v>696</v>
      </c>
      <c r="H56">
        <v>-8262.3700000000008</v>
      </c>
      <c r="I56">
        <v>8812</v>
      </c>
      <c r="J56">
        <v>8631</v>
      </c>
      <c r="K56">
        <v>0</v>
      </c>
      <c r="L56">
        <v>-8081.37</v>
      </c>
      <c r="M56">
        <v>30</v>
      </c>
      <c r="N56">
        <v>0</v>
      </c>
      <c r="O56">
        <v>97.95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6" hidden="1" x14ac:dyDescent="0.25">
      <c r="A57" s="6"/>
      <c r="B57" s="6"/>
      <c r="C57" s="6" t="s">
        <v>58</v>
      </c>
      <c r="D57" s="7">
        <v>2</v>
      </c>
      <c r="E57" s="7">
        <v>2</v>
      </c>
      <c r="F57" s="7">
        <v>2</v>
      </c>
      <c r="G57" s="7">
        <v>15540</v>
      </c>
      <c r="H57" s="7">
        <v>-342188</v>
      </c>
      <c r="I57" s="7">
        <v>137153</v>
      </c>
      <c r="J57" s="7">
        <v>0</v>
      </c>
      <c r="K57" s="7">
        <v>0</v>
      </c>
      <c r="L57" s="7">
        <v>-205035</v>
      </c>
      <c r="M57" s="7">
        <v>0</v>
      </c>
      <c r="N57" s="7">
        <v>100</v>
      </c>
      <c r="O57" s="7">
        <v>0</v>
      </c>
      <c r="P57" s="7">
        <v>2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</row>
    <row r="58" spans="1:26" hidden="1" x14ac:dyDescent="0.25">
      <c r="A58" s="6"/>
      <c r="B58" s="6"/>
      <c r="C58" s="6" t="s">
        <v>59</v>
      </c>
      <c r="D58" s="7">
        <v>2</v>
      </c>
      <c r="E58" s="7">
        <v>2</v>
      </c>
      <c r="F58" s="7">
        <v>2</v>
      </c>
      <c r="G58" s="7">
        <v>7921</v>
      </c>
      <c r="H58" s="7">
        <v>-58583</v>
      </c>
      <c r="I58" s="7">
        <v>110720</v>
      </c>
      <c r="J58" s="7">
        <v>0</v>
      </c>
      <c r="K58" s="7">
        <v>0</v>
      </c>
      <c r="L58" s="7">
        <v>52137</v>
      </c>
      <c r="M58" s="7">
        <v>0</v>
      </c>
      <c r="N58" s="7">
        <v>100</v>
      </c>
      <c r="O58" s="7">
        <v>0</v>
      </c>
      <c r="P58" s="7">
        <v>2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</row>
    <row r="59" spans="1:26" hidden="1" x14ac:dyDescent="0.25">
      <c r="A59" s="6"/>
      <c r="B59" s="6"/>
      <c r="C59" s="6" t="s">
        <v>60</v>
      </c>
      <c r="D59" s="7">
        <v>9</v>
      </c>
      <c r="E59" s="7">
        <v>8</v>
      </c>
      <c r="F59" s="7">
        <v>8</v>
      </c>
      <c r="G59" s="7">
        <v>160212</v>
      </c>
      <c r="H59" s="7">
        <v>-680211.6</v>
      </c>
      <c r="I59" s="7">
        <v>1766519</v>
      </c>
      <c r="J59" s="7">
        <v>1866045</v>
      </c>
      <c r="K59" s="7">
        <v>0</v>
      </c>
      <c r="L59" s="7">
        <v>-779737.59999999998</v>
      </c>
      <c r="M59" s="7">
        <v>1</v>
      </c>
      <c r="N59" s="7">
        <v>100</v>
      </c>
      <c r="O59" s="7">
        <v>105.63</v>
      </c>
      <c r="P59" s="7">
        <v>8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</row>
    <row r="60" spans="1:26" hidden="1" x14ac:dyDescent="0.25">
      <c r="A60" s="6"/>
      <c r="B60" s="6"/>
      <c r="C60" s="6" t="s">
        <v>61</v>
      </c>
      <c r="D60" s="7">
        <v>2</v>
      </c>
      <c r="E60" s="7">
        <v>2</v>
      </c>
      <c r="F60" s="7">
        <v>2</v>
      </c>
      <c r="G60" s="7">
        <v>29049</v>
      </c>
      <c r="H60" s="7">
        <v>108317</v>
      </c>
      <c r="I60" s="7">
        <v>271524</v>
      </c>
      <c r="J60" s="7">
        <v>270950</v>
      </c>
      <c r="K60" s="7">
        <v>0</v>
      </c>
      <c r="L60" s="7">
        <v>108891</v>
      </c>
      <c r="M60" s="7">
        <v>0</v>
      </c>
      <c r="N60" s="7">
        <v>100</v>
      </c>
      <c r="O60" s="7">
        <v>99.79</v>
      </c>
      <c r="P60" s="7">
        <v>2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</row>
    <row r="61" spans="1:26" hidden="1" x14ac:dyDescent="0.25">
      <c r="A61" s="6"/>
      <c r="B61" s="6"/>
      <c r="C61" s="6" t="s">
        <v>62</v>
      </c>
      <c r="D61" s="7">
        <v>3</v>
      </c>
      <c r="E61" s="7">
        <v>3</v>
      </c>
      <c r="F61" s="7">
        <v>3</v>
      </c>
      <c r="G61" s="7">
        <v>8105</v>
      </c>
      <c r="H61" s="7">
        <v>49723485</v>
      </c>
      <c r="I61" s="7">
        <v>1614149</v>
      </c>
      <c r="J61" s="7">
        <v>0</v>
      </c>
      <c r="K61" s="7">
        <v>0</v>
      </c>
      <c r="L61" s="7">
        <v>51337634</v>
      </c>
      <c r="M61" s="7">
        <v>0</v>
      </c>
      <c r="N61" s="7">
        <v>100</v>
      </c>
      <c r="O61" s="7">
        <v>0</v>
      </c>
      <c r="P61" s="7">
        <v>2</v>
      </c>
      <c r="Q61" s="7">
        <v>0</v>
      </c>
      <c r="R61" s="7">
        <v>1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</row>
    <row r="62" spans="1:26" hidden="1" x14ac:dyDescent="0.25">
      <c r="A62" s="6"/>
      <c r="B62" s="6"/>
      <c r="C62" s="6" t="s">
        <v>63</v>
      </c>
      <c r="D62" s="7">
        <v>10796</v>
      </c>
      <c r="E62" s="7">
        <v>10664</v>
      </c>
      <c r="F62" s="7">
        <v>10664</v>
      </c>
      <c r="G62" s="7">
        <v>184822</v>
      </c>
      <c r="H62" s="7">
        <v>6760034.1900000004</v>
      </c>
      <c r="I62" s="7">
        <v>1599701.49</v>
      </c>
      <c r="J62" s="7">
        <v>184305</v>
      </c>
      <c r="K62" s="7">
        <v>1431236.6</v>
      </c>
      <c r="L62" s="7">
        <v>6744194.0800000001</v>
      </c>
      <c r="M62" s="7">
        <v>132</v>
      </c>
      <c r="N62" s="7">
        <v>100</v>
      </c>
      <c r="O62" s="7">
        <v>11.52</v>
      </c>
      <c r="P62" s="7">
        <v>9239</v>
      </c>
      <c r="Q62" s="7">
        <v>546</v>
      </c>
      <c r="R62" s="7">
        <v>822</v>
      </c>
      <c r="S62" s="7">
        <v>21</v>
      </c>
      <c r="T62" s="7">
        <v>0</v>
      </c>
      <c r="U62" s="7">
        <v>0</v>
      </c>
      <c r="V62" s="7">
        <v>0</v>
      </c>
      <c r="W62" s="7">
        <v>20</v>
      </c>
      <c r="X62" s="7">
        <v>16</v>
      </c>
      <c r="Y62" s="7">
        <v>0</v>
      </c>
      <c r="Z62" s="7">
        <v>0</v>
      </c>
    </row>
    <row r="63" spans="1:26" hidden="1" x14ac:dyDescent="0.25">
      <c r="A63" s="6"/>
      <c r="B63" s="6"/>
      <c r="C63" s="6" t="s">
        <v>64</v>
      </c>
      <c r="D63" s="7">
        <v>3141</v>
      </c>
      <c r="E63" s="7">
        <v>3003</v>
      </c>
      <c r="F63" s="7">
        <v>2993</v>
      </c>
      <c r="G63" s="7">
        <v>122205</v>
      </c>
      <c r="H63" s="7">
        <v>423556.94</v>
      </c>
      <c r="I63" s="7">
        <v>933868.4</v>
      </c>
      <c r="J63" s="7">
        <v>932531</v>
      </c>
      <c r="K63" s="7">
        <v>37874.51</v>
      </c>
      <c r="L63" s="7">
        <v>387019.83</v>
      </c>
      <c r="M63" s="7">
        <v>140</v>
      </c>
      <c r="N63" s="7">
        <v>0</v>
      </c>
      <c r="O63" s="7">
        <v>99.86</v>
      </c>
      <c r="P63" s="7">
        <v>2887</v>
      </c>
      <c r="Q63" s="7">
        <v>62</v>
      </c>
      <c r="R63" s="7">
        <v>16</v>
      </c>
      <c r="S63" s="7">
        <v>19</v>
      </c>
      <c r="T63" s="7">
        <v>0</v>
      </c>
      <c r="U63" s="7">
        <v>0</v>
      </c>
      <c r="V63" s="7">
        <v>1</v>
      </c>
      <c r="W63" s="7">
        <v>5</v>
      </c>
      <c r="X63" s="7">
        <v>3</v>
      </c>
      <c r="Y63" s="7">
        <v>0</v>
      </c>
      <c r="Z63" s="7">
        <v>0</v>
      </c>
    </row>
    <row r="64" spans="1:26" hidden="1" x14ac:dyDescent="0.25">
      <c r="A64" s="6"/>
      <c r="B64" s="6"/>
      <c r="C64" s="6" t="s">
        <v>65</v>
      </c>
      <c r="D64" s="7">
        <v>18450</v>
      </c>
      <c r="E64" s="7">
        <v>17531</v>
      </c>
      <c r="F64" s="7">
        <v>17478</v>
      </c>
      <c r="G64" s="7">
        <v>330027</v>
      </c>
      <c r="H64" s="7">
        <v>9760826.8399999999</v>
      </c>
      <c r="I64" s="7">
        <v>2935780.27</v>
      </c>
      <c r="J64" s="7">
        <v>2351696</v>
      </c>
      <c r="K64" s="7">
        <v>12145.85</v>
      </c>
      <c r="L64" s="7">
        <v>10332765.26</v>
      </c>
      <c r="M64" s="7">
        <v>921</v>
      </c>
      <c r="N64" s="7">
        <v>0</v>
      </c>
      <c r="O64" s="7">
        <v>80.099999999999994</v>
      </c>
      <c r="P64" s="7">
        <v>14944</v>
      </c>
      <c r="Q64" s="7">
        <v>1241</v>
      </c>
      <c r="R64" s="7">
        <v>975</v>
      </c>
      <c r="S64" s="7">
        <v>222</v>
      </c>
      <c r="T64" s="7">
        <v>2</v>
      </c>
      <c r="U64" s="7">
        <v>0</v>
      </c>
      <c r="V64" s="7">
        <v>1</v>
      </c>
      <c r="W64" s="7">
        <v>63</v>
      </c>
      <c r="X64" s="7">
        <v>28</v>
      </c>
      <c r="Y64" s="7">
        <v>1</v>
      </c>
      <c r="Z64" s="7">
        <v>1</v>
      </c>
    </row>
    <row r="65" spans="1:26" hidden="1" x14ac:dyDescent="0.25">
      <c r="A65" s="6"/>
      <c r="B65" s="6"/>
      <c r="C65" s="6" t="s">
        <v>66</v>
      </c>
      <c r="D65" s="7">
        <v>4</v>
      </c>
      <c r="E65" s="7">
        <v>3</v>
      </c>
      <c r="F65" s="7">
        <v>3</v>
      </c>
      <c r="G65" s="7">
        <v>1273</v>
      </c>
      <c r="H65" s="7">
        <v>-5.15</v>
      </c>
      <c r="I65" s="7">
        <v>12638</v>
      </c>
      <c r="J65" s="7">
        <v>12640</v>
      </c>
      <c r="K65" s="7">
        <v>0</v>
      </c>
      <c r="L65" s="7">
        <v>-7.15</v>
      </c>
      <c r="M65" s="7">
        <v>1</v>
      </c>
      <c r="N65" s="7">
        <v>100</v>
      </c>
      <c r="O65" s="7">
        <v>100.02</v>
      </c>
      <c r="P65" s="7">
        <v>3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</row>
    <row r="66" spans="1:26" hidden="1" x14ac:dyDescent="0.25">
      <c r="A66" s="6"/>
      <c r="B66" s="6"/>
      <c r="C66" s="6" t="s">
        <v>67</v>
      </c>
      <c r="D66" s="7">
        <v>19</v>
      </c>
      <c r="E66" s="7">
        <v>16</v>
      </c>
      <c r="F66" s="7">
        <v>15</v>
      </c>
      <c r="G66" s="7">
        <v>324</v>
      </c>
      <c r="H66" s="7">
        <v>32217.919999999998</v>
      </c>
      <c r="I66" s="7">
        <v>6699</v>
      </c>
      <c r="J66" s="7">
        <v>2392</v>
      </c>
      <c r="K66" s="7">
        <v>0</v>
      </c>
      <c r="L66" s="7">
        <v>36524.92</v>
      </c>
      <c r="M66" s="7">
        <v>3</v>
      </c>
      <c r="N66" s="7">
        <v>0</v>
      </c>
      <c r="O66" s="7">
        <v>35.71</v>
      </c>
      <c r="P66" s="7">
        <v>13</v>
      </c>
      <c r="Q66" s="7">
        <v>1</v>
      </c>
      <c r="R66" s="7">
        <v>1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</row>
    <row r="67" spans="1:26" hidden="1" x14ac:dyDescent="0.25">
      <c r="A67" s="6"/>
      <c r="B67" s="6"/>
      <c r="C67" s="6" t="s">
        <v>68</v>
      </c>
      <c r="D67" s="7">
        <v>971</v>
      </c>
      <c r="E67" s="7">
        <v>901</v>
      </c>
      <c r="F67" s="7">
        <v>896</v>
      </c>
      <c r="G67" s="7">
        <v>59621</v>
      </c>
      <c r="H67" s="7">
        <v>-118026.96</v>
      </c>
      <c r="I67" s="7">
        <v>734934.89</v>
      </c>
      <c r="J67" s="7">
        <v>719568</v>
      </c>
      <c r="K67" s="7">
        <v>64506.11</v>
      </c>
      <c r="L67" s="7">
        <v>-167166.18</v>
      </c>
      <c r="M67" s="7">
        <v>70</v>
      </c>
      <c r="N67" s="7">
        <v>0</v>
      </c>
      <c r="O67" s="7">
        <v>97.91</v>
      </c>
      <c r="P67" s="7">
        <v>862</v>
      </c>
      <c r="Q67" s="7">
        <v>19</v>
      </c>
      <c r="R67" s="7">
        <v>10</v>
      </c>
      <c r="S67" s="7">
        <v>0</v>
      </c>
      <c r="T67" s="7">
        <v>0</v>
      </c>
      <c r="U67" s="7">
        <v>0</v>
      </c>
      <c r="V67" s="7">
        <v>0</v>
      </c>
      <c r="W67" s="7">
        <v>3</v>
      </c>
      <c r="X67" s="7">
        <v>2</v>
      </c>
      <c r="Y67" s="7">
        <v>0</v>
      </c>
      <c r="Z67" s="7">
        <v>0</v>
      </c>
    </row>
    <row r="68" spans="1:26" hidden="1" x14ac:dyDescent="0.25">
      <c r="A68" s="6"/>
      <c r="B68" s="6"/>
      <c r="C68" s="6" t="s">
        <v>69</v>
      </c>
      <c r="D68" s="7">
        <v>857</v>
      </c>
      <c r="E68" s="7">
        <v>733</v>
      </c>
      <c r="F68" s="7">
        <v>717</v>
      </c>
      <c r="G68" s="7">
        <v>127047</v>
      </c>
      <c r="H68" s="7">
        <v>329102.96000000002</v>
      </c>
      <c r="I68" s="7">
        <v>1368993.09</v>
      </c>
      <c r="J68" s="7">
        <v>1297248</v>
      </c>
      <c r="K68" s="7">
        <v>12434.03</v>
      </c>
      <c r="L68" s="7">
        <v>388414.02</v>
      </c>
      <c r="M68" s="7">
        <v>127</v>
      </c>
      <c r="N68" s="7">
        <v>0</v>
      </c>
      <c r="O68" s="7">
        <v>94.76</v>
      </c>
      <c r="P68" s="7">
        <v>583</v>
      </c>
      <c r="Q68" s="7">
        <v>39</v>
      </c>
      <c r="R68" s="7">
        <v>88</v>
      </c>
      <c r="S68" s="7">
        <v>7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</row>
    <row r="69" spans="1:26" hidden="1" x14ac:dyDescent="0.25">
      <c r="A69" s="6"/>
      <c r="B69" s="6"/>
      <c r="C69" s="6" t="s">
        <v>70</v>
      </c>
      <c r="D69" s="7">
        <v>7170</v>
      </c>
      <c r="E69" s="7">
        <v>7163</v>
      </c>
      <c r="F69" s="7">
        <v>7152</v>
      </c>
      <c r="G69" s="7">
        <v>4891066</v>
      </c>
      <c r="H69" s="7">
        <v>47462747.359999999</v>
      </c>
      <c r="I69" s="7">
        <v>30177876.969999999</v>
      </c>
      <c r="J69" s="7">
        <v>0</v>
      </c>
      <c r="K69" s="7">
        <v>30177876.969999999</v>
      </c>
      <c r="L69" s="7">
        <v>47462747.359999999</v>
      </c>
      <c r="M69" s="7">
        <v>7</v>
      </c>
      <c r="N69" s="7">
        <v>0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7151</v>
      </c>
    </row>
    <row r="70" spans="1:26" hidden="1" x14ac:dyDescent="0.25">
      <c r="A70" s="6"/>
      <c r="B70" s="6"/>
      <c r="C70" s="6" t="s">
        <v>71</v>
      </c>
      <c r="D70" s="7">
        <v>7</v>
      </c>
      <c r="E70" s="7">
        <v>4</v>
      </c>
      <c r="F70" s="7">
        <v>4</v>
      </c>
      <c r="G70" s="7">
        <v>162</v>
      </c>
      <c r="H70" s="7">
        <v>208712.59</v>
      </c>
      <c r="I70" s="7">
        <v>9755</v>
      </c>
      <c r="J70" s="7">
        <v>16820</v>
      </c>
      <c r="K70" s="7">
        <v>0</v>
      </c>
      <c r="L70" s="7">
        <v>201647.59</v>
      </c>
      <c r="M70" s="7">
        <v>3</v>
      </c>
      <c r="N70" s="7">
        <v>100</v>
      </c>
      <c r="O70" s="7">
        <v>172.42</v>
      </c>
      <c r="P70" s="7">
        <v>2</v>
      </c>
      <c r="Q70" s="7">
        <v>0</v>
      </c>
      <c r="R70" s="7">
        <v>1</v>
      </c>
      <c r="S70" s="7">
        <v>1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</row>
    <row r="71" spans="1:26" hidden="1" x14ac:dyDescent="0.25">
      <c r="A71" s="6"/>
      <c r="B71" s="6"/>
      <c r="C71" s="6" t="s">
        <v>72</v>
      </c>
      <c r="D71" s="7">
        <v>1</v>
      </c>
      <c r="E71" s="7">
        <v>0</v>
      </c>
      <c r="F71" s="7">
        <v>0</v>
      </c>
      <c r="G71" s="7">
        <v>0</v>
      </c>
      <c r="H71" s="7">
        <v>41661.61</v>
      </c>
      <c r="I71" s="7">
        <v>0</v>
      </c>
      <c r="J71" s="7">
        <v>0</v>
      </c>
      <c r="K71" s="7">
        <v>0</v>
      </c>
      <c r="L71" s="7">
        <v>41661.61</v>
      </c>
      <c r="M71" s="7">
        <v>1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</row>
    <row r="72" spans="1:26" hidden="1" x14ac:dyDescent="0.25">
      <c r="A72" s="6"/>
      <c r="B72" s="6"/>
      <c r="C72" s="6" t="s">
        <v>73</v>
      </c>
      <c r="D72" s="7">
        <v>6</v>
      </c>
      <c r="E72" s="7">
        <v>6</v>
      </c>
      <c r="F72" s="7">
        <v>6</v>
      </c>
      <c r="G72" s="7">
        <v>1820</v>
      </c>
      <c r="H72" s="7">
        <v>104480.01</v>
      </c>
      <c r="I72" s="7">
        <v>12883.99</v>
      </c>
      <c r="J72" s="7">
        <v>9476</v>
      </c>
      <c r="K72" s="7">
        <v>0</v>
      </c>
      <c r="L72" s="7">
        <v>107888</v>
      </c>
      <c r="M72" s="7">
        <v>0</v>
      </c>
      <c r="N72" s="7">
        <v>100</v>
      </c>
      <c r="O72" s="7">
        <v>73.55</v>
      </c>
      <c r="P72" s="7">
        <v>5</v>
      </c>
      <c r="Q72" s="7">
        <v>0</v>
      </c>
      <c r="R72" s="7">
        <v>0</v>
      </c>
      <c r="S72" s="7">
        <v>1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</row>
    <row r="73" spans="1:26" hidden="1" x14ac:dyDescent="0.25">
      <c r="A73" s="6"/>
      <c r="B73" s="6"/>
      <c r="C73" s="6" t="s">
        <v>74</v>
      </c>
      <c r="D73" s="7">
        <v>2</v>
      </c>
      <c r="E73" s="7">
        <v>2</v>
      </c>
      <c r="F73" s="7">
        <v>2</v>
      </c>
      <c r="G73" s="7">
        <v>125</v>
      </c>
      <c r="H73" s="7">
        <v>-4</v>
      </c>
      <c r="I73" s="7">
        <v>2695</v>
      </c>
      <c r="J73" s="7">
        <v>2562</v>
      </c>
      <c r="K73" s="7">
        <v>0</v>
      </c>
      <c r="L73" s="7">
        <v>129</v>
      </c>
      <c r="M73" s="7">
        <v>0</v>
      </c>
      <c r="N73" s="7">
        <v>100</v>
      </c>
      <c r="O73" s="7">
        <v>95.06</v>
      </c>
      <c r="P73" s="7">
        <v>2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</row>
    <row r="74" spans="1:26" hidden="1" x14ac:dyDescent="0.25">
      <c r="A74" s="6"/>
      <c r="B74" s="6"/>
      <c r="C74" s="6" t="s">
        <v>75</v>
      </c>
      <c r="D74" s="7">
        <v>297</v>
      </c>
      <c r="E74" s="7">
        <v>211</v>
      </c>
      <c r="F74" s="7">
        <v>211</v>
      </c>
      <c r="G74" s="7">
        <v>56227</v>
      </c>
      <c r="H74" s="7">
        <v>-556.38</v>
      </c>
      <c r="I74" s="7">
        <v>578340.1</v>
      </c>
      <c r="J74" s="7">
        <v>501196</v>
      </c>
      <c r="K74" s="7">
        <v>1760</v>
      </c>
      <c r="L74" s="7">
        <v>74827.72</v>
      </c>
      <c r="M74" s="7">
        <v>88</v>
      </c>
      <c r="N74" s="7">
        <v>100</v>
      </c>
      <c r="O74" s="7">
        <v>86.66</v>
      </c>
      <c r="P74" s="7">
        <v>188</v>
      </c>
      <c r="Q74" s="7">
        <v>8</v>
      </c>
      <c r="R74" s="7">
        <v>8</v>
      </c>
      <c r="S74" s="7">
        <v>5</v>
      </c>
      <c r="T74" s="7">
        <v>0</v>
      </c>
      <c r="U74" s="7">
        <v>0</v>
      </c>
      <c r="V74" s="7">
        <v>0</v>
      </c>
      <c r="W74" s="7">
        <v>1</v>
      </c>
      <c r="X74" s="7">
        <v>1</v>
      </c>
      <c r="Y74" s="7">
        <v>0</v>
      </c>
      <c r="Z74" s="7">
        <v>0</v>
      </c>
    </row>
    <row r="75" spans="1:26" hidden="1" x14ac:dyDescent="0.25">
      <c r="A75" s="6"/>
      <c r="B75" s="6"/>
      <c r="C75" s="6" t="s">
        <v>76</v>
      </c>
      <c r="D75" s="7">
        <v>654</v>
      </c>
      <c r="E75" s="7">
        <v>557</v>
      </c>
      <c r="F75" s="7">
        <v>557</v>
      </c>
      <c r="G75" s="7">
        <v>458704</v>
      </c>
      <c r="H75" s="7">
        <v>56576051.869999997</v>
      </c>
      <c r="I75" s="7">
        <v>3507569.4</v>
      </c>
      <c r="J75" s="7">
        <v>3419174</v>
      </c>
      <c r="K75" s="7">
        <v>0</v>
      </c>
      <c r="L75" s="7">
        <v>56664447.270000003</v>
      </c>
      <c r="M75" s="7">
        <v>97</v>
      </c>
      <c r="N75" s="7">
        <v>100</v>
      </c>
      <c r="O75" s="7">
        <v>97.48</v>
      </c>
      <c r="P75" s="7">
        <v>334</v>
      </c>
      <c r="Q75" s="7">
        <v>2</v>
      </c>
      <c r="R75" s="7">
        <v>178</v>
      </c>
      <c r="S75" s="7">
        <v>35</v>
      </c>
      <c r="T75" s="7">
        <v>0</v>
      </c>
      <c r="U75" s="7">
        <v>0</v>
      </c>
      <c r="V75" s="7">
        <v>0</v>
      </c>
      <c r="W75" s="7">
        <v>2</v>
      </c>
      <c r="X75" s="7">
        <v>6</v>
      </c>
      <c r="Y75" s="7">
        <v>0</v>
      </c>
      <c r="Z75" s="7">
        <v>0</v>
      </c>
    </row>
    <row r="76" spans="1:26" hidden="1" x14ac:dyDescent="0.25">
      <c r="A76" s="6"/>
      <c r="B76" s="6"/>
      <c r="C76" s="6" t="s">
        <v>77</v>
      </c>
      <c r="D76" s="7">
        <v>365</v>
      </c>
      <c r="E76" s="7">
        <v>339</v>
      </c>
      <c r="F76" s="7">
        <v>339</v>
      </c>
      <c r="G76" s="7">
        <v>102590</v>
      </c>
      <c r="H76" s="7">
        <v>72996884.689999998</v>
      </c>
      <c r="I76" s="7">
        <v>1389893.25</v>
      </c>
      <c r="J76" s="7">
        <v>1459997</v>
      </c>
      <c r="K76" s="7">
        <v>0</v>
      </c>
      <c r="L76" s="7">
        <v>72926780.939999998</v>
      </c>
      <c r="M76" s="7">
        <v>18</v>
      </c>
      <c r="N76" s="7">
        <v>100</v>
      </c>
      <c r="O76" s="7">
        <v>105.04</v>
      </c>
      <c r="P76" s="7">
        <v>220</v>
      </c>
      <c r="Q76" s="7">
        <v>0</v>
      </c>
      <c r="R76" s="7">
        <v>0</v>
      </c>
      <c r="S76" s="7">
        <v>1</v>
      </c>
      <c r="T76" s="7">
        <v>0</v>
      </c>
      <c r="U76" s="7">
        <v>0</v>
      </c>
      <c r="V76" s="7">
        <v>0</v>
      </c>
      <c r="W76" s="7">
        <v>0</v>
      </c>
      <c r="X76" s="7">
        <v>42</v>
      </c>
      <c r="Y76" s="7">
        <v>0</v>
      </c>
      <c r="Z76" s="7">
        <v>76</v>
      </c>
    </row>
    <row r="77" spans="1:26" hidden="1" x14ac:dyDescent="0.25">
      <c r="A77" s="6"/>
      <c r="B77" s="6"/>
      <c r="C77" s="6" t="s">
        <v>78</v>
      </c>
      <c r="D77" s="7">
        <v>273</v>
      </c>
      <c r="E77" s="7">
        <v>33</v>
      </c>
      <c r="F77" s="7">
        <v>22</v>
      </c>
      <c r="G77" s="7">
        <v>2693</v>
      </c>
      <c r="H77" s="7">
        <v>-55380.39</v>
      </c>
      <c r="I77" s="7">
        <v>61010</v>
      </c>
      <c r="J77" s="7">
        <v>95054</v>
      </c>
      <c r="K77" s="7">
        <v>-89319.34</v>
      </c>
      <c r="L77" s="7">
        <v>-105.05</v>
      </c>
      <c r="M77" s="7">
        <v>239</v>
      </c>
      <c r="N77" s="7">
        <v>0</v>
      </c>
      <c r="O77" s="7">
        <v>155.80000000000001</v>
      </c>
      <c r="P77" s="7">
        <v>18</v>
      </c>
      <c r="Q77" s="7">
        <v>2</v>
      </c>
      <c r="R77" s="7">
        <v>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</row>
    <row r="80" spans="1:26" x14ac:dyDescent="0.25">
      <c r="D80">
        <f>D63+D64+D65+D66</f>
        <v>21614</v>
      </c>
      <c r="E80">
        <f t="shared" ref="E80:K80" si="0">E55+E54</f>
        <v>348</v>
      </c>
      <c r="F80">
        <f t="shared" si="0"/>
        <v>348</v>
      </c>
      <c r="G80">
        <f t="shared" si="0"/>
        <v>160153</v>
      </c>
      <c r="H80">
        <f t="shared" si="0"/>
        <v>65395280.269999996</v>
      </c>
      <c r="I80">
        <f t="shared" si="0"/>
        <v>1687597.52</v>
      </c>
      <c r="J80">
        <f t="shared" si="0"/>
        <v>602111</v>
      </c>
      <c r="K80">
        <f t="shared" si="0"/>
        <v>0</v>
      </c>
    </row>
  </sheetData>
  <mergeCells count="7">
    <mergeCell ref="A3:K3"/>
    <mergeCell ref="A4:K4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topLeftCell="A46" zoomScaleNormal="100" zoomScaleSheetLayoutView="100" workbookViewId="0">
      <selection activeCell="J53" sqref="J53"/>
    </sheetView>
  </sheetViews>
  <sheetFormatPr defaultRowHeight="15.75" x14ac:dyDescent="0.25"/>
  <cols>
    <col min="1" max="1" width="9.140625" style="14"/>
    <col min="2" max="2" width="8.5703125" style="14" customWidth="1"/>
    <col min="3" max="3" width="8.7109375" style="14" customWidth="1"/>
    <col min="4" max="4" width="9.85546875" style="14" customWidth="1"/>
    <col min="5" max="5" width="9.28515625" style="14" bestFit="1" customWidth="1"/>
    <col min="6" max="6" width="11.28515625" style="14" bestFit="1" customWidth="1"/>
    <col min="7" max="7" width="11.7109375" style="14" bestFit="1" customWidth="1"/>
    <col min="8" max="9" width="10.140625" style="14" bestFit="1" customWidth="1"/>
    <col min="10" max="10" width="11.7109375" style="14" bestFit="1" customWidth="1"/>
    <col min="11" max="11" width="9.5703125" style="14" bestFit="1" customWidth="1"/>
    <col min="12" max="12" width="11.28515625" style="14" bestFit="1" customWidth="1"/>
    <col min="13" max="13" width="9.28515625" style="14" bestFit="1" customWidth="1"/>
    <col min="14" max="14" width="9.7109375" style="14" bestFit="1" customWidth="1"/>
    <col min="15" max="16384" width="9.140625" style="14"/>
  </cols>
  <sheetData>
    <row r="1" spans="1:14" x14ac:dyDescent="0.25">
      <c r="A1" s="13" t="s">
        <v>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3" t="s">
        <v>99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5" spans="1:14" s="10" customFormat="1" x14ac:dyDescent="0.25">
      <c r="A5" s="15" t="s">
        <v>9</v>
      </c>
      <c r="B5" s="8" t="s">
        <v>85</v>
      </c>
      <c r="C5" s="8" t="s">
        <v>86</v>
      </c>
      <c r="D5" s="8" t="s">
        <v>87</v>
      </c>
      <c r="E5" s="8" t="s">
        <v>88</v>
      </c>
      <c r="F5" s="9" t="s">
        <v>14</v>
      </c>
      <c r="G5" s="9" t="s">
        <v>89</v>
      </c>
      <c r="H5" s="9" t="s">
        <v>90</v>
      </c>
      <c r="I5" s="9" t="s">
        <v>17</v>
      </c>
      <c r="J5" s="9" t="s">
        <v>91</v>
      </c>
      <c r="K5" s="9" t="s">
        <v>92</v>
      </c>
      <c r="L5" s="9" t="s">
        <v>18</v>
      </c>
      <c r="M5" s="9" t="s">
        <v>93</v>
      </c>
      <c r="N5" s="9" t="s">
        <v>94</v>
      </c>
    </row>
    <row r="6" spans="1:14" x14ac:dyDescent="0.25">
      <c r="A6" s="15" t="s">
        <v>35</v>
      </c>
      <c r="B6" s="15">
        <v>2</v>
      </c>
      <c r="C6" s="15">
        <v>2</v>
      </c>
      <c r="D6" s="15">
        <v>2</v>
      </c>
      <c r="E6" s="15">
        <v>15540</v>
      </c>
      <c r="F6" s="16">
        <v>-342188</v>
      </c>
      <c r="G6" s="16">
        <v>137153</v>
      </c>
      <c r="H6" s="16">
        <v>0</v>
      </c>
      <c r="I6" s="16">
        <v>0</v>
      </c>
      <c r="J6" s="16">
        <f>H6+I6</f>
        <v>0</v>
      </c>
      <c r="K6" s="17">
        <f>J6/G6*100</f>
        <v>0</v>
      </c>
      <c r="L6" s="16">
        <f>F6+G6-J6</f>
        <v>-205035</v>
      </c>
      <c r="M6" s="17">
        <f>L6/G6</f>
        <v>-1.4949363120019248</v>
      </c>
      <c r="N6" s="16">
        <f>G6-J6</f>
        <v>137153</v>
      </c>
    </row>
    <row r="7" spans="1:14" x14ac:dyDescent="0.25">
      <c r="A7" s="15" t="s">
        <v>79</v>
      </c>
      <c r="B7" s="15">
        <v>1</v>
      </c>
      <c r="C7" s="15">
        <v>1</v>
      </c>
      <c r="D7" s="15">
        <v>1</v>
      </c>
      <c r="E7" s="15">
        <v>26296</v>
      </c>
      <c r="F7" s="16">
        <v>108317</v>
      </c>
      <c r="G7" s="16">
        <v>237432</v>
      </c>
      <c r="H7" s="16">
        <v>236858</v>
      </c>
      <c r="I7" s="16">
        <v>0</v>
      </c>
      <c r="J7" s="16">
        <f t="shared" ref="J7:J45" si="0">H7+I7</f>
        <v>236858</v>
      </c>
      <c r="K7" s="17">
        <f t="shared" ref="K7:K46" si="1">J7/G7*100</f>
        <v>99.758246571649991</v>
      </c>
      <c r="L7" s="16">
        <f t="shared" ref="L7:L46" si="2">F7+G7-J7</f>
        <v>108891</v>
      </c>
      <c r="M7" s="17">
        <f t="shared" ref="M7:M46" si="3">L7/G7</f>
        <v>0.45861973112301629</v>
      </c>
      <c r="N7" s="16">
        <f t="shared" ref="N7:N31" si="4">G7-J7</f>
        <v>574</v>
      </c>
    </row>
    <row r="8" spans="1:14" x14ac:dyDescent="0.25">
      <c r="A8" s="15" t="s">
        <v>95</v>
      </c>
      <c r="B8" s="15">
        <v>0</v>
      </c>
      <c r="C8" s="15">
        <v>0</v>
      </c>
      <c r="D8" s="15">
        <v>0</v>
      </c>
      <c r="E8" s="15">
        <v>0</v>
      </c>
      <c r="F8" s="16">
        <v>0</v>
      </c>
      <c r="G8" s="16">
        <v>0</v>
      </c>
      <c r="H8" s="16">
        <v>0</v>
      </c>
      <c r="I8" s="16">
        <v>0</v>
      </c>
      <c r="J8" s="16">
        <f t="shared" si="0"/>
        <v>0</v>
      </c>
      <c r="K8" s="17">
        <v>0</v>
      </c>
      <c r="L8" s="16">
        <f t="shared" si="2"/>
        <v>0</v>
      </c>
      <c r="M8" s="17">
        <v>0</v>
      </c>
      <c r="N8" s="16">
        <f t="shared" si="4"/>
        <v>0</v>
      </c>
    </row>
    <row r="9" spans="1:14" x14ac:dyDescent="0.25">
      <c r="A9" s="15" t="s">
        <v>37</v>
      </c>
      <c r="B9" s="15">
        <v>4773</v>
      </c>
      <c r="C9" s="15">
        <v>4722</v>
      </c>
      <c r="D9" s="15">
        <v>4722</v>
      </c>
      <c r="E9" s="15">
        <v>81315</v>
      </c>
      <c r="F9" s="16">
        <v>3645614.59</v>
      </c>
      <c r="G9" s="16">
        <v>698177.03</v>
      </c>
      <c r="H9" s="16">
        <v>116819</v>
      </c>
      <c r="I9" s="16">
        <v>599528.32999999996</v>
      </c>
      <c r="J9" s="16">
        <f t="shared" si="0"/>
        <v>716347.33</v>
      </c>
      <c r="K9" s="17">
        <f t="shared" si="1"/>
        <v>102.60253477545658</v>
      </c>
      <c r="L9" s="16">
        <f t="shared" si="2"/>
        <v>3627444.29</v>
      </c>
      <c r="M9" s="17">
        <f t="shared" si="3"/>
        <v>5.1955938596261175</v>
      </c>
      <c r="N9" s="16">
        <f t="shared" si="4"/>
        <v>-18170.29999999993</v>
      </c>
    </row>
    <row r="10" spans="1:14" x14ac:dyDescent="0.25">
      <c r="A10" s="15" t="s">
        <v>80</v>
      </c>
      <c r="B10" s="15">
        <v>9543</v>
      </c>
      <c r="C10" s="15">
        <v>9145</v>
      </c>
      <c r="D10" s="15">
        <v>9110</v>
      </c>
      <c r="E10" s="15">
        <v>242223</v>
      </c>
      <c r="F10" s="16">
        <v>2962757.65</v>
      </c>
      <c r="G10" s="16">
        <v>1960545.9</v>
      </c>
      <c r="H10" s="16">
        <v>1763859</v>
      </c>
      <c r="I10" s="16">
        <v>33806.36</v>
      </c>
      <c r="J10" s="16">
        <f t="shared" si="0"/>
        <v>1797665.36</v>
      </c>
      <c r="K10" s="17">
        <f t="shared" si="1"/>
        <v>91.692082291977968</v>
      </c>
      <c r="L10" s="16">
        <f t="shared" si="2"/>
        <v>3125638.1899999995</v>
      </c>
      <c r="M10" s="17">
        <f t="shared" si="3"/>
        <v>1.5942693257015812</v>
      </c>
      <c r="N10" s="16">
        <f t="shared" si="4"/>
        <v>162880.5399999998</v>
      </c>
    </row>
    <row r="11" spans="1:14" x14ac:dyDescent="0.25">
      <c r="A11" s="15" t="s">
        <v>81</v>
      </c>
      <c r="B11" s="15">
        <v>1233</v>
      </c>
      <c r="C11" s="15">
        <v>1122</v>
      </c>
      <c r="D11" s="15">
        <v>1116</v>
      </c>
      <c r="E11" s="15">
        <v>92081</v>
      </c>
      <c r="F11" s="16">
        <v>-37560.090000000011</v>
      </c>
      <c r="G11" s="16">
        <v>1079812.97</v>
      </c>
      <c r="H11" s="16">
        <v>1053732</v>
      </c>
      <c r="I11" s="16">
        <v>76216.11</v>
      </c>
      <c r="J11" s="16">
        <f t="shared" si="0"/>
        <v>1129948.1100000001</v>
      </c>
      <c r="K11" s="17">
        <f t="shared" si="1"/>
        <v>104.64294663917586</v>
      </c>
      <c r="L11" s="16">
        <f t="shared" si="2"/>
        <v>-87695.230000000098</v>
      </c>
      <c r="M11" s="17">
        <f t="shared" si="3"/>
        <v>-8.121335123433468E-2</v>
      </c>
      <c r="N11" s="16">
        <f t="shared" si="4"/>
        <v>-50135.14000000013</v>
      </c>
    </row>
    <row r="12" spans="1:14" x14ac:dyDescent="0.25">
      <c r="A12" s="15" t="s">
        <v>44</v>
      </c>
      <c r="B12" s="15">
        <v>2777</v>
      </c>
      <c r="C12" s="15">
        <v>2773</v>
      </c>
      <c r="D12" s="15">
        <v>2773</v>
      </c>
      <c r="E12" s="15">
        <v>1829863</v>
      </c>
      <c r="F12" s="16">
        <v>16702225.27</v>
      </c>
      <c r="G12" s="16">
        <v>11289828.24</v>
      </c>
      <c r="H12" s="16">
        <v>7379</v>
      </c>
      <c r="I12" s="16">
        <v>11282443.24</v>
      </c>
      <c r="J12" s="16">
        <f t="shared" si="0"/>
        <v>11289822.24</v>
      </c>
      <c r="K12" s="17">
        <f t="shared" si="1"/>
        <v>99.999946854815931</v>
      </c>
      <c r="L12" s="16">
        <f t="shared" si="2"/>
        <v>16702231.269999998</v>
      </c>
      <c r="M12" s="17">
        <f t="shared" si="3"/>
        <v>1.4794052588704394</v>
      </c>
      <c r="N12" s="16">
        <f t="shared" si="4"/>
        <v>6</v>
      </c>
    </row>
    <row r="13" spans="1:14" x14ac:dyDescent="0.25">
      <c r="A13" s="15" t="s">
        <v>82</v>
      </c>
      <c r="B13" s="15">
        <v>145</v>
      </c>
      <c r="C13" s="15">
        <v>99</v>
      </c>
      <c r="D13" s="15">
        <v>99</v>
      </c>
      <c r="E13" s="15">
        <v>37481</v>
      </c>
      <c r="F13" s="16">
        <v>-14499.47</v>
      </c>
      <c r="G13" s="16">
        <v>363022.22</v>
      </c>
      <c r="H13" s="16">
        <v>314867</v>
      </c>
      <c r="I13" s="16">
        <v>2690</v>
      </c>
      <c r="J13" s="16">
        <f t="shared" si="0"/>
        <v>317557</v>
      </c>
      <c r="K13" s="17">
        <f t="shared" si="1"/>
        <v>87.475912631463729</v>
      </c>
      <c r="L13" s="16">
        <f t="shared" si="2"/>
        <v>30965.75</v>
      </c>
      <c r="M13" s="17">
        <f t="shared" si="3"/>
        <v>8.5299875032442921E-2</v>
      </c>
      <c r="N13" s="16">
        <f t="shared" si="4"/>
        <v>45465.219999999972</v>
      </c>
    </row>
    <row r="14" spans="1:14" x14ac:dyDescent="0.25">
      <c r="A14" s="15" t="s">
        <v>83</v>
      </c>
      <c r="B14" s="15">
        <v>363</v>
      </c>
      <c r="C14" s="15">
        <v>308</v>
      </c>
      <c r="D14" s="15">
        <v>308</v>
      </c>
      <c r="E14" s="15">
        <v>296112</v>
      </c>
      <c r="F14" s="16">
        <v>33867795.950000003</v>
      </c>
      <c r="G14" s="16">
        <v>2189394.39</v>
      </c>
      <c r="H14" s="16">
        <v>1854424</v>
      </c>
      <c r="I14" s="16">
        <v>0</v>
      </c>
      <c r="J14" s="16">
        <f t="shared" si="0"/>
        <v>1854424</v>
      </c>
      <c r="K14" s="17">
        <f t="shared" si="1"/>
        <v>84.700317515657829</v>
      </c>
      <c r="L14" s="16">
        <f t="shared" si="2"/>
        <v>34202766.340000004</v>
      </c>
      <c r="M14" s="17">
        <f t="shared" si="3"/>
        <v>15.622021549073212</v>
      </c>
      <c r="N14" s="16">
        <f t="shared" si="4"/>
        <v>334970.39000000013</v>
      </c>
    </row>
    <row r="15" spans="1:14" x14ac:dyDescent="0.25">
      <c r="A15" s="15" t="s">
        <v>84</v>
      </c>
      <c r="B15" s="15">
        <v>180</v>
      </c>
      <c r="C15" s="15">
        <v>22</v>
      </c>
      <c r="D15" s="15">
        <v>15</v>
      </c>
      <c r="E15" s="15">
        <v>1679</v>
      </c>
      <c r="F15" s="16">
        <v>-179896.46</v>
      </c>
      <c r="G15" s="16">
        <v>41640</v>
      </c>
      <c r="H15" s="16">
        <v>44050</v>
      </c>
      <c r="I15" s="16">
        <v>-89319.34</v>
      </c>
      <c r="J15" s="16">
        <f t="shared" si="0"/>
        <v>-45269.34</v>
      </c>
      <c r="K15" s="17">
        <f t="shared" si="1"/>
        <v>-108.71599423631122</v>
      </c>
      <c r="L15" s="16">
        <f t="shared" si="2"/>
        <v>-92987.12</v>
      </c>
      <c r="M15" s="17">
        <f t="shared" si="3"/>
        <v>-2.2331200768491835</v>
      </c>
      <c r="N15" s="16">
        <f t="shared" si="4"/>
        <v>86909.34</v>
      </c>
    </row>
    <row r="16" spans="1:14" x14ac:dyDescent="0.25">
      <c r="A16" s="15" t="s">
        <v>91</v>
      </c>
      <c r="B16" s="15">
        <f>SUM(B6:B15)</f>
        <v>19017</v>
      </c>
      <c r="C16" s="15">
        <f t="shared" ref="C16:J16" si="5">SUM(C6:C15)</f>
        <v>18194</v>
      </c>
      <c r="D16" s="15">
        <f t="shared" si="5"/>
        <v>18146</v>
      </c>
      <c r="E16" s="15">
        <f t="shared" si="5"/>
        <v>2622590</v>
      </c>
      <c r="F16" s="16">
        <f t="shared" si="5"/>
        <v>56712566.440000005</v>
      </c>
      <c r="G16" s="16">
        <f t="shared" si="5"/>
        <v>17997005.75</v>
      </c>
      <c r="H16" s="16">
        <f t="shared" si="5"/>
        <v>5391988</v>
      </c>
      <c r="I16" s="16">
        <f t="shared" si="5"/>
        <v>11905364.700000001</v>
      </c>
      <c r="J16" s="16">
        <f t="shared" si="5"/>
        <v>17297352.699999999</v>
      </c>
      <c r="K16" s="17">
        <f t="shared" si="1"/>
        <v>96.112391918305633</v>
      </c>
      <c r="L16" s="16">
        <f t="shared" si="2"/>
        <v>57412219.489999995</v>
      </c>
      <c r="M16" s="17">
        <f t="shared" si="3"/>
        <v>3.1900984134541379</v>
      </c>
      <c r="N16" s="16">
        <f t="shared" si="4"/>
        <v>699653.05000000075</v>
      </c>
    </row>
    <row r="17" spans="1:14" x14ac:dyDescent="0.25">
      <c r="F17" s="18"/>
      <c r="G17" s="18"/>
      <c r="H17" s="18"/>
      <c r="I17" s="18"/>
      <c r="J17" s="18"/>
      <c r="K17" s="19"/>
      <c r="L17" s="18"/>
      <c r="M17" s="19"/>
      <c r="N17" s="18"/>
    </row>
    <row r="18" spans="1:14" x14ac:dyDescent="0.25">
      <c r="A18" s="13" t="s">
        <v>100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F19" s="18"/>
      <c r="G19" s="18"/>
      <c r="H19" s="18"/>
      <c r="I19" s="18"/>
      <c r="J19" s="18"/>
      <c r="K19" s="19"/>
      <c r="L19" s="18"/>
      <c r="M19" s="19"/>
      <c r="N19" s="18"/>
    </row>
    <row r="20" spans="1:14" s="10" customFormat="1" x14ac:dyDescent="0.25">
      <c r="A20" s="15" t="s">
        <v>9</v>
      </c>
      <c r="B20" s="8" t="s">
        <v>85</v>
      </c>
      <c r="C20" s="8" t="s">
        <v>86</v>
      </c>
      <c r="D20" s="8" t="s">
        <v>87</v>
      </c>
      <c r="E20" s="8" t="s">
        <v>88</v>
      </c>
      <c r="F20" s="11" t="s">
        <v>14</v>
      </c>
      <c r="G20" s="11" t="s">
        <v>89</v>
      </c>
      <c r="H20" s="11" t="s">
        <v>90</v>
      </c>
      <c r="I20" s="11" t="s">
        <v>17</v>
      </c>
      <c r="J20" s="11" t="s">
        <v>91</v>
      </c>
      <c r="K20" s="12" t="s">
        <v>92</v>
      </c>
      <c r="L20" s="11" t="s">
        <v>18</v>
      </c>
      <c r="M20" s="12" t="s">
        <v>93</v>
      </c>
      <c r="N20" s="11" t="s">
        <v>94</v>
      </c>
    </row>
    <row r="21" spans="1:14" x14ac:dyDescent="0.25">
      <c r="A21" s="15" t="s">
        <v>35</v>
      </c>
      <c r="B21" s="15">
        <v>0</v>
      </c>
      <c r="C21" s="15">
        <v>0</v>
      </c>
      <c r="D21" s="15">
        <v>0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6">
        <f t="shared" si="0"/>
        <v>0</v>
      </c>
      <c r="K21" s="17">
        <v>0</v>
      </c>
      <c r="L21" s="16">
        <f t="shared" si="2"/>
        <v>0</v>
      </c>
      <c r="M21" s="17">
        <v>0</v>
      </c>
      <c r="N21" s="16">
        <f t="shared" si="4"/>
        <v>0</v>
      </c>
    </row>
    <row r="22" spans="1:14" x14ac:dyDescent="0.25">
      <c r="A22" s="15" t="s">
        <v>79</v>
      </c>
      <c r="B22" s="15">
        <v>11</v>
      </c>
      <c r="C22" s="15">
        <v>10</v>
      </c>
      <c r="D22" s="15">
        <v>10</v>
      </c>
      <c r="E22" s="15">
        <v>117848</v>
      </c>
      <c r="F22" s="16">
        <v>-634642.6</v>
      </c>
      <c r="G22" s="16">
        <v>1332514</v>
      </c>
      <c r="H22" s="16">
        <v>1321320</v>
      </c>
      <c r="I22" s="16">
        <v>0</v>
      </c>
      <c r="J22" s="16">
        <f t="shared" si="0"/>
        <v>1321320</v>
      </c>
      <c r="K22" s="17">
        <f t="shared" si="1"/>
        <v>99.15993377930738</v>
      </c>
      <c r="L22" s="16">
        <f t="shared" si="2"/>
        <v>-623448.6</v>
      </c>
      <c r="M22" s="17">
        <f t="shared" si="3"/>
        <v>-0.46787395854752745</v>
      </c>
      <c r="N22" s="16">
        <f t="shared" si="4"/>
        <v>11194</v>
      </c>
    </row>
    <row r="23" spans="1:14" x14ac:dyDescent="0.25">
      <c r="A23" s="15" t="s">
        <v>95</v>
      </c>
      <c r="B23" s="15">
        <v>2</v>
      </c>
      <c r="C23" s="15">
        <v>2</v>
      </c>
      <c r="D23" s="15">
        <v>2</v>
      </c>
      <c r="E23" s="15">
        <v>8105</v>
      </c>
      <c r="F23" s="16">
        <v>49656502</v>
      </c>
      <c r="G23" s="16">
        <v>1600555</v>
      </c>
      <c r="H23" s="16">
        <v>0</v>
      </c>
      <c r="I23" s="16">
        <v>0</v>
      </c>
      <c r="J23" s="16">
        <f t="shared" si="0"/>
        <v>0</v>
      </c>
      <c r="K23" s="17">
        <f t="shared" si="1"/>
        <v>0</v>
      </c>
      <c r="L23" s="16">
        <f t="shared" si="2"/>
        <v>51257057</v>
      </c>
      <c r="M23" s="17">
        <f t="shared" si="3"/>
        <v>32.02455210848737</v>
      </c>
      <c r="N23" s="16">
        <f t="shared" si="4"/>
        <v>1600555</v>
      </c>
    </row>
    <row r="24" spans="1:14" x14ac:dyDescent="0.25">
      <c r="A24" s="15" t="s">
        <v>37</v>
      </c>
      <c r="B24" s="15">
        <v>2802</v>
      </c>
      <c r="C24" s="15">
        <v>2796</v>
      </c>
      <c r="D24" s="15">
        <v>2796</v>
      </c>
      <c r="E24" s="15">
        <v>41976</v>
      </c>
      <c r="F24" s="16">
        <v>481950.71</v>
      </c>
      <c r="G24" s="16">
        <v>368055.51</v>
      </c>
      <c r="H24" s="16">
        <v>31786</v>
      </c>
      <c r="I24" s="16">
        <v>334649.44</v>
      </c>
      <c r="J24" s="16">
        <f t="shared" si="0"/>
        <v>366435.44</v>
      </c>
      <c r="K24" s="17">
        <f t="shared" si="1"/>
        <v>99.559829983254417</v>
      </c>
      <c r="L24" s="16">
        <f t="shared" si="2"/>
        <v>483570.77999999997</v>
      </c>
      <c r="M24" s="17">
        <f t="shared" si="3"/>
        <v>1.3138528479032958</v>
      </c>
      <c r="N24" s="16">
        <f t="shared" si="4"/>
        <v>1620.070000000007</v>
      </c>
    </row>
    <row r="25" spans="1:14" x14ac:dyDescent="0.25">
      <c r="A25" s="15" t="s">
        <v>80</v>
      </c>
      <c r="B25" s="15">
        <v>5628</v>
      </c>
      <c r="C25" s="15">
        <v>5391</v>
      </c>
      <c r="D25" s="15">
        <v>5385</v>
      </c>
      <c r="E25" s="15">
        <v>107882</v>
      </c>
      <c r="F25" s="16">
        <v>2716668.97</v>
      </c>
      <c r="G25" s="16">
        <v>956597.77</v>
      </c>
      <c r="H25" s="16">
        <v>790837</v>
      </c>
      <c r="I25" s="16">
        <v>399</v>
      </c>
      <c r="J25" s="16">
        <f t="shared" si="0"/>
        <v>791236</v>
      </c>
      <c r="K25" s="17">
        <f t="shared" si="1"/>
        <v>82.713552635607755</v>
      </c>
      <c r="L25" s="16">
        <f t="shared" si="2"/>
        <v>2882030.74</v>
      </c>
      <c r="M25" s="17">
        <f t="shared" si="3"/>
        <v>3.0127926599703447</v>
      </c>
      <c r="N25" s="16">
        <f t="shared" si="4"/>
        <v>165361.77000000002</v>
      </c>
    </row>
    <row r="26" spans="1:14" x14ac:dyDescent="0.25">
      <c r="A26" s="15" t="s">
        <v>81</v>
      </c>
      <c r="B26" s="15">
        <v>372</v>
      </c>
      <c r="C26" s="15">
        <v>325</v>
      </c>
      <c r="D26" s="15">
        <v>314</v>
      </c>
      <c r="E26" s="15">
        <v>52541</v>
      </c>
      <c r="F26" s="16">
        <v>115834.61</v>
      </c>
      <c r="G26" s="16">
        <v>571638.03</v>
      </c>
      <c r="H26" s="16">
        <v>507845</v>
      </c>
      <c r="I26" s="16">
        <v>50</v>
      </c>
      <c r="J26" s="16">
        <f t="shared" si="0"/>
        <v>507895</v>
      </c>
      <c r="K26" s="17">
        <f t="shared" si="1"/>
        <v>88.849057155976823</v>
      </c>
      <c r="L26" s="16">
        <f t="shared" si="2"/>
        <v>179577.64</v>
      </c>
      <c r="M26" s="17">
        <f t="shared" si="3"/>
        <v>0.31414571910129913</v>
      </c>
      <c r="N26" s="16">
        <f t="shared" si="4"/>
        <v>63743.030000000028</v>
      </c>
    </row>
    <row r="27" spans="1:14" x14ac:dyDescent="0.25">
      <c r="A27" s="15" t="s">
        <v>44</v>
      </c>
      <c r="B27" s="15">
        <v>1896</v>
      </c>
      <c r="C27" s="15">
        <v>1893</v>
      </c>
      <c r="D27" s="15">
        <v>1893</v>
      </c>
      <c r="E27" s="15">
        <v>1398497</v>
      </c>
      <c r="F27" s="16">
        <v>17369877.620000001</v>
      </c>
      <c r="G27" s="16">
        <v>8637506.540000001</v>
      </c>
      <c r="H27" s="16">
        <v>4917</v>
      </c>
      <c r="I27" s="16">
        <v>8625135.5500000007</v>
      </c>
      <c r="J27" s="16">
        <f t="shared" si="0"/>
        <v>8630052.5500000007</v>
      </c>
      <c r="K27" s="17">
        <f t="shared" si="1"/>
        <v>99.9137020624473</v>
      </c>
      <c r="L27" s="16">
        <f t="shared" si="2"/>
        <v>17377331.610000003</v>
      </c>
      <c r="M27" s="17">
        <f t="shared" si="3"/>
        <v>2.0118458411031201</v>
      </c>
      <c r="N27" s="16">
        <f t="shared" si="4"/>
        <v>7453.9900000002235</v>
      </c>
    </row>
    <row r="28" spans="1:14" x14ac:dyDescent="0.25">
      <c r="A28" s="15" t="s">
        <v>82</v>
      </c>
      <c r="B28" s="15">
        <v>70</v>
      </c>
      <c r="C28" s="15">
        <v>49</v>
      </c>
      <c r="D28" s="15">
        <v>49</v>
      </c>
      <c r="E28" s="15">
        <v>7648</v>
      </c>
      <c r="F28" s="16">
        <v>3046.88</v>
      </c>
      <c r="G28" s="16">
        <v>85997</v>
      </c>
      <c r="H28" s="16">
        <v>69959</v>
      </c>
      <c r="I28" s="16">
        <v>0</v>
      </c>
      <c r="J28" s="16">
        <f t="shared" si="0"/>
        <v>69959</v>
      </c>
      <c r="K28" s="17">
        <f t="shared" si="1"/>
        <v>81.350512227170711</v>
      </c>
      <c r="L28" s="16">
        <f t="shared" si="2"/>
        <v>19084.880000000005</v>
      </c>
      <c r="M28" s="17">
        <f t="shared" si="3"/>
        <v>0.22192495087037925</v>
      </c>
      <c r="N28" s="16">
        <f t="shared" si="4"/>
        <v>16038</v>
      </c>
    </row>
    <row r="29" spans="1:14" x14ac:dyDescent="0.25">
      <c r="A29" s="15" t="s">
        <v>83</v>
      </c>
      <c r="B29" s="15">
        <v>259</v>
      </c>
      <c r="C29" s="15">
        <v>240</v>
      </c>
      <c r="D29" s="15">
        <v>240</v>
      </c>
      <c r="E29" s="15">
        <v>105029</v>
      </c>
      <c r="F29" s="16">
        <v>30309860.34</v>
      </c>
      <c r="G29" s="16">
        <v>1020470.74</v>
      </c>
      <c r="H29" s="16">
        <v>2422636</v>
      </c>
      <c r="I29" s="16">
        <v>0</v>
      </c>
      <c r="J29" s="16">
        <f t="shared" si="0"/>
        <v>2422636</v>
      </c>
      <c r="K29" s="17">
        <f t="shared" si="1"/>
        <v>237.4037691663751</v>
      </c>
      <c r="L29" s="16">
        <f t="shared" si="2"/>
        <v>28907695.079999998</v>
      </c>
      <c r="M29" s="17">
        <f t="shared" si="3"/>
        <v>28.327803970155969</v>
      </c>
      <c r="N29" s="16">
        <f t="shared" si="4"/>
        <v>-1402165.26</v>
      </c>
    </row>
    <row r="30" spans="1:14" x14ac:dyDescent="0.25">
      <c r="A30" s="15" t="s">
        <v>84</v>
      </c>
      <c r="B30" s="15">
        <v>59</v>
      </c>
      <c r="C30" s="15">
        <v>8</v>
      </c>
      <c r="D30" s="15">
        <v>5</v>
      </c>
      <c r="E30" s="15">
        <v>318</v>
      </c>
      <c r="F30" s="16">
        <v>132778.44</v>
      </c>
      <c r="G30" s="16">
        <v>10558</v>
      </c>
      <c r="H30" s="16">
        <v>42373</v>
      </c>
      <c r="I30" s="16">
        <v>0</v>
      </c>
      <c r="J30" s="16">
        <f t="shared" si="0"/>
        <v>42373</v>
      </c>
      <c r="K30" s="17">
        <f t="shared" si="1"/>
        <v>401.3354802045842</v>
      </c>
      <c r="L30" s="16">
        <f t="shared" si="2"/>
        <v>100963.44</v>
      </c>
      <c r="M30" s="17">
        <f t="shared" si="3"/>
        <v>9.5627429437393445</v>
      </c>
      <c r="N30" s="16">
        <f t="shared" si="4"/>
        <v>-31815</v>
      </c>
    </row>
    <row r="31" spans="1:14" x14ac:dyDescent="0.25">
      <c r="A31" s="15" t="s">
        <v>91</v>
      </c>
      <c r="B31" s="15">
        <f>SUM(B21:B30)</f>
        <v>11099</v>
      </c>
      <c r="C31" s="15">
        <f t="shared" ref="C31:J31" si="6">SUM(C21:C30)</f>
        <v>10714</v>
      </c>
      <c r="D31" s="15">
        <f t="shared" si="6"/>
        <v>10694</v>
      </c>
      <c r="E31" s="15">
        <f t="shared" si="6"/>
        <v>1839844</v>
      </c>
      <c r="F31" s="16">
        <f t="shared" si="6"/>
        <v>100151876.97</v>
      </c>
      <c r="G31" s="16">
        <f t="shared" si="6"/>
        <v>14583892.590000002</v>
      </c>
      <c r="H31" s="16">
        <f t="shared" si="6"/>
        <v>5191673</v>
      </c>
      <c r="I31" s="16">
        <f t="shared" si="6"/>
        <v>8960233.9900000002</v>
      </c>
      <c r="J31" s="16">
        <f t="shared" si="6"/>
        <v>14151906.99</v>
      </c>
      <c r="K31" s="17">
        <f t="shared" si="1"/>
        <v>97.037926621208044</v>
      </c>
      <c r="L31" s="16">
        <f t="shared" si="2"/>
        <v>100583862.57000001</v>
      </c>
      <c r="M31" s="17">
        <f t="shared" si="3"/>
        <v>6.8969146576798801</v>
      </c>
      <c r="N31" s="16">
        <f t="shared" si="4"/>
        <v>431985.60000000149</v>
      </c>
    </row>
    <row r="32" spans="1:14" x14ac:dyDescent="0.25">
      <c r="F32" s="18"/>
      <c r="G32" s="18"/>
      <c r="H32" s="18"/>
      <c r="I32" s="18"/>
      <c r="J32" s="18"/>
      <c r="K32" s="19"/>
      <c r="L32" s="18"/>
      <c r="M32" s="19"/>
      <c r="N32" s="18"/>
    </row>
    <row r="33" spans="1:14" x14ac:dyDescent="0.25">
      <c r="A33" s="13" t="s">
        <v>101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F34" s="18"/>
      <c r="G34" s="18"/>
      <c r="H34" s="18"/>
      <c r="I34" s="18"/>
      <c r="J34" s="18"/>
      <c r="K34" s="19"/>
      <c r="L34" s="18"/>
      <c r="M34" s="19"/>
      <c r="N34" s="18"/>
    </row>
    <row r="35" spans="1:14" s="10" customFormat="1" x14ac:dyDescent="0.25">
      <c r="A35" s="15" t="s">
        <v>9</v>
      </c>
      <c r="B35" s="8" t="s">
        <v>85</v>
      </c>
      <c r="C35" s="8" t="s">
        <v>86</v>
      </c>
      <c r="D35" s="8" t="s">
        <v>87</v>
      </c>
      <c r="E35" s="8" t="s">
        <v>88</v>
      </c>
      <c r="F35" s="11" t="s">
        <v>14</v>
      </c>
      <c r="G35" s="11" t="s">
        <v>89</v>
      </c>
      <c r="H35" s="11" t="s">
        <v>90</v>
      </c>
      <c r="I35" s="11" t="s">
        <v>17</v>
      </c>
      <c r="J35" s="11" t="s">
        <v>91</v>
      </c>
      <c r="K35" s="12" t="s">
        <v>92</v>
      </c>
      <c r="L35" s="11" t="s">
        <v>18</v>
      </c>
      <c r="M35" s="12" t="s">
        <v>93</v>
      </c>
      <c r="N35" s="11" t="s">
        <v>94</v>
      </c>
    </row>
    <row r="36" spans="1:14" x14ac:dyDescent="0.25">
      <c r="A36" s="15" t="s">
        <v>35</v>
      </c>
      <c r="B36" s="15">
        <v>0</v>
      </c>
      <c r="C36" s="15">
        <v>0</v>
      </c>
      <c r="D36" s="15">
        <v>0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6">
        <f t="shared" si="0"/>
        <v>0</v>
      </c>
      <c r="K36" s="17">
        <v>0</v>
      </c>
      <c r="L36" s="16">
        <f t="shared" si="2"/>
        <v>0</v>
      </c>
      <c r="M36" s="17">
        <v>0</v>
      </c>
      <c r="N36" s="16">
        <f>G36-J36</f>
        <v>0</v>
      </c>
    </row>
    <row r="37" spans="1:14" x14ac:dyDescent="0.25">
      <c r="A37" s="15" t="s">
        <v>79</v>
      </c>
      <c r="B37" s="15">
        <v>1</v>
      </c>
      <c r="C37" s="15">
        <v>1</v>
      </c>
      <c r="D37" s="15">
        <v>1</v>
      </c>
      <c r="E37" s="15">
        <v>53038</v>
      </c>
      <c r="F37" s="16">
        <v>-104152</v>
      </c>
      <c r="G37" s="16">
        <v>578817</v>
      </c>
      <c r="H37" s="16">
        <v>578817</v>
      </c>
      <c r="I37" s="16">
        <v>0</v>
      </c>
      <c r="J37" s="16">
        <f t="shared" si="0"/>
        <v>578817</v>
      </c>
      <c r="K37" s="17">
        <f t="shared" si="1"/>
        <v>100</v>
      </c>
      <c r="L37" s="16">
        <f t="shared" si="2"/>
        <v>-104152</v>
      </c>
      <c r="M37" s="17">
        <f t="shared" si="3"/>
        <v>-0.17993942817850891</v>
      </c>
      <c r="N37" s="16">
        <f t="shared" ref="N37:N46" si="7">G37-J37</f>
        <v>0</v>
      </c>
    </row>
    <row r="38" spans="1:14" x14ac:dyDescent="0.25">
      <c r="A38" s="15" t="s">
        <v>95</v>
      </c>
      <c r="B38" s="15">
        <v>1</v>
      </c>
      <c r="C38" s="15">
        <v>1</v>
      </c>
      <c r="D38" s="15">
        <v>1</v>
      </c>
      <c r="E38" s="15">
        <v>0</v>
      </c>
      <c r="F38" s="16">
        <v>66983</v>
      </c>
      <c r="G38" s="16">
        <v>13594</v>
      </c>
      <c r="H38" s="16">
        <v>0</v>
      </c>
      <c r="I38" s="16">
        <v>0</v>
      </c>
      <c r="J38" s="16">
        <f t="shared" si="0"/>
        <v>0</v>
      </c>
      <c r="K38" s="17">
        <f t="shared" si="1"/>
        <v>0</v>
      </c>
      <c r="L38" s="16">
        <f t="shared" si="2"/>
        <v>80577</v>
      </c>
      <c r="M38" s="17">
        <f t="shared" si="3"/>
        <v>5.927394438722966</v>
      </c>
      <c r="N38" s="16">
        <f t="shared" si="7"/>
        <v>13594</v>
      </c>
    </row>
    <row r="39" spans="1:14" x14ac:dyDescent="0.25">
      <c r="A39" s="15" t="s">
        <v>37</v>
      </c>
      <c r="B39" s="15">
        <v>3221</v>
      </c>
      <c r="C39" s="15">
        <v>3146</v>
      </c>
      <c r="D39" s="15">
        <v>3146</v>
      </c>
      <c r="E39" s="15">
        <v>61531</v>
      </c>
      <c r="F39" s="16">
        <v>2632468.89</v>
      </c>
      <c r="G39" s="16">
        <v>533468.94999999995</v>
      </c>
      <c r="H39" s="16">
        <v>35700</v>
      </c>
      <c r="I39" s="16">
        <v>497058.83</v>
      </c>
      <c r="J39" s="16">
        <f t="shared" si="0"/>
        <v>532758.83000000007</v>
      </c>
      <c r="K39" s="17">
        <f t="shared" si="1"/>
        <v>99.866886348305769</v>
      </c>
      <c r="L39" s="16">
        <f t="shared" si="2"/>
        <v>2633179.0099999998</v>
      </c>
      <c r="M39" s="17">
        <f t="shared" si="3"/>
        <v>4.9359555228097154</v>
      </c>
      <c r="N39" s="16">
        <f t="shared" si="7"/>
        <v>710.11999999987893</v>
      </c>
    </row>
    <row r="40" spans="1:14" x14ac:dyDescent="0.25">
      <c r="A40" s="15" t="s">
        <v>80</v>
      </c>
      <c r="B40" s="15">
        <v>6443</v>
      </c>
      <c r="C40" s="15">
        <v>6017</v>
      </c>
      <c r="D40" s="15">
        <v>5994</v>
      </c>
      <c r="E40" s="15">
        <v>103724</v>
      </c>
      <c r="F40" s="16">
        <v>4537169.93</v>
      </c>
      <c r="G40" s="16">
        <v>971842</v>
      </c>
      <c r="H40" s="16">
        <v>744563</v>
      </c>
      <c r="I40" s="16">
        <v>15815</v>
      </c>
      <c r="J40" s="16">
        <f t="shared" si="0"/>
        <v>760378</v>
      </c>
      <c r="K40" s="17">
        <f t="shared" si="1"/>
        <v>78.24090747261387</v>
      </c>
      <c r="L40" s="16">
        <f t="shared" si="2"/>
        <v>4748633.93</v>
      </c>
      <c r="M40" s="17">
        <f t="shared" si="3"/>
        <v>4.8862201160270908</v>
      </c>
      <c r="N40" s="16">
        <f t="shared" si="7"/>
        <v>211464</v>
      </c>
    </row>
    <row r="41" spans="1:14" x14ac:dyDescent="0.25">
      <c r="A41" s="15" t="s">
        <v>81</v>
      </c>
      <c r="B41" s="15">
        <v>223</v>
      </c>
      <c r="C41" s="15">
        <v>187</v>
      </c>
      <c r="D41" s="15">
        <v>183</v>
      </c>
      <c r="E41" s="15">
        <v>42046</v>
      </c>
      <c r="F41" s="16">
        <v>132801.48000000001</v>
      </c>
      <c r="G41" s="16">
        <v>452476.98</v>
      </c>
      <c r="H41" s="16">
        <v>455239</v>
      </c>
      <c r="I41" s="16">
        <v>674.03</v>
      </c>
      <c r="J41" s="16">
        <f t="shared" si="0"/>
        <v>455913.03</v>
      </c>
      <c r="K41" s="17">
        <f t="shared" si="1"/>
        <v>100.75938669852333</v>
      </c>
      <c r="L41" s="16">
        <f t="shared" si="2"/>
        <v>129365.42999999993</v>
      </c>
      <c r="M41" s="17">
        <f t="shared" si="3"/>
        <v>0.28590499786309559</v>
      </c>
      <c r="N41" s="16">
        <f t="shared" si="7"/>
        <v>-3436.0500000000466</v>
      </c>
    </row>
    <row r="42" spans="1:14" x14ac:dyDescent="0.25">
      <c r="A42" s="15" t="s">
        <v>44</v>
      </c>
      <c r="B42" s="15">
        <v>2511</v>
      </c>
      <c r="C42" s="15">
        <v>2507</v>
      </c>
      <c r="D42" s="15">
        <v>2496</v>
      </c>
      <c r="E42" s="15">
        <v>1664688</v>
      </c>
      <c r="F42" s="16">
        <v>13745498.68</v>
      </c>
      <c r="G42" s="16">
        <v>10273181.18</v>
      </c>
      <c r="H42" s="16">
        <v>14000</v>
      </c>
      <c r="I42" s="16">
        <v>10270298.18</v>
      </c>
      <c r="J42" s="16">
        <f t="shared" si="0"/>
        <v>10284298.18</v>
      </c>
      <c r="K42" s="17">
        <f t="shared" si="1"/>
        <v>100.10821380257211</v>
      </c>
      <c r="L42" s="16">
        <f t="shared" si="2"/>
        <v>13734381.68</v>
      </c>
      <c r="M42" s="17">
        <f t="shared" si="3"/>
        <v>1.3369161352608405</v>
      </c>
      <c r="N42" s="16">
        <f t="shared" si="7"/>
        <v>-11117</v>
      </c>
    </row>
    <row r="43" spans="1:14" x14ac:dyDescent="0.25">
      <c r="A43" s="15" t="s">
        <v>82</v>
      </c>
      <c r="B43" s="15">
        <v>84</v>
      </c>
      <c r="C43" s="15">
        <v>65</v>
      </c>
      <c r="D43" s="15">
        <v>65</v>
      </c>
      <c r="E43" s="15">
        <v>11223</v>
      </c>
      <c r="F43" s="16">
        <v>10892.21</v>
      </c>
      <c r="G43" s="16">
        <v>132015.88</v>
      </c>
      <c r="H43" s="16">
        <v>118932</v>
      </c>
      <c r="I43" s="16">
        <v>-930</v>
      </c>
      <c r="J43" s="16">
        <f t="shared" si="0"/>
        <v>118002</v>
      </c>
      <c r="K43" s="17">
        <f t="shared" si="1"/>
        <v>89.384701295026019</v>
      </c>
      <c r="L43" s="16">
        <f t="shared" si="2"/>
        <v>24906.089999999997</v>
      </c>
      <c r="M43" s="17">
        <f t="shared" si="3"/>
        <v>0.18865980365392401</v>
      </c>
      <c r="N43" s="16">
        <f t="shared" si="7"/>
        <v>14013.880000000005</v>
      </c>
    </row>
    <row r="44" spans="1:14" x14ac:dyDescent="0.25">
      <c r="A44" s="15" t="s">
        <v>83</v>
      </c>
      <c r="B44" s="15">
        <v>397</v>
      </c>
      <c r="C44" s="15">
        <v>348</v>
      </c>
      <c r="D44" s="15">
        <v>348</v>
      </c>
      <c r="E44" s="15">
        <v>160153</v>
      </c>
      <c r="F44" s="16">
        <v>65395280.269999996</v>
      </c>
      <c r="G44" s="16">
        <v>1687597.52</v>
      </c>
      <c r="H44" s="16">
        <v>602111</v>
      </c>
      <c r="I44" s="16">
        <v>0</v>
      </c>
      <c r="J44" s="16">
        <f t="shared" si="0"/>
        <v>602111</v>
      </c>
      <c r="K44" s="17">
        <f t="shared" si="1"/>
        <v>35.678589999350081</v>
      </c>
      <c r="L44" s="16">
        <f t="shared" si="2"/>
        <v>66480766.789999999</v>
      </c>
      <c r="M44" s="17">
        <f t="shared" si="3"/>
        <v>39.393733400366692</v>
      </c>
      <c r="N44" s="16">
        <f t="shared" si="7"/>
        <v>1085486.52</v>
      </c>
    </row>
    <row r="45" spans="1:14" x14ac:dyDescent="0.25">
      <c r="A45" s="15" t="s">
        <v>84</v>
      </c>
      <c r="B45" s="15">
        <v>34</v>
      </c>
      <c r="C45" s="15">
        <v>3</v>
      </c>
      <c r="D45" s="15">
        <v>2</v>
      </c>
      <c r="E45" s="15">
        <v>696</v>
      </c>
      <c r="F45" s="16">
        <v>-8262.3700000000008</v>
      </c>
      <c r="G45" s="16">
        <v>8812</v>
      </c>
      <c r="H45" s="16">
        <v>8631</v>
      </c>
      <c r="I45" s="16">
        <v>0</v>
      </c>
      <c r="J45" s="16">
        <f t="shared" si="0"/>
        <v>8631</v>
      </c>
      <c r="K45" s="17">
        <f t="shared" si="1"/>
        <v>97.945982750794371</v>
      </c>
      <c r="L45" s="16">
        <f t="shared" si="2"/>
        <v>-8081.3700000000008</v>
      </c>
      <c r="M45" s="17">
        <f t="shared" si="3"/>
        <v>-0.91708692691783944</v>
      </c>
      <c r="N45" s="16">
        <f t="shared" si="7"/>
        <v>181</v>
      </c>
    </row>
    <row r="46" spans="1:14" x14ac:dyDescent="0.25">
      <c r="A46" s="15" t="s">
        <v>91</v>
      </c>
      <c r="B46" s="15">
        <f>SUM(B36:B45)</f>
        <v>12915</v>
      </c>
      <c r="C46" s="15">
        <f t="shared" ref="C46:J46" si="8">SUM(C36:C45)</f>
        <v>12275</v>
      </c>
      <c r="D46" s="15">
        <f t="shared" si="8"/>
        <v>12236</v>
      </c>
      <c r="E46" s="15">
        <f t="shared" si="8"/>
        <v>2097099</v>
      </c>
      <c r="F46" s="16">
        <f t="shared" si="8"/>
        <v>86408680.089999989</v>
      </c>
      <c r="G46" s="16">
        <f t="shared" si="8"/>
        <v>14651805.51</v>
      </c>
      <c r="H46" s="16">
        <f t="shared" si="8"/>
        <v>2557993</v>
      </c>
      <c r="I46" s="16">
        <f t="shared" si="8"/>
        <v>10782916.039999999</v>
      </c>
      <c r="J46" s="16">
        <f t="shared" si="8"/>
        <v>13340909.039999999</v>
      </c>
      <c r="K46" s="17">
        <f t="shared" si="1"/>
        <v>91.053003883341873</v>
      </c>
      <c r="L46" s="16">
        <f t="shared" si="2"/>
        <v>87719576.560000002</v>
      </c>
      <c r="M46" s="17">
        <f t="shared" si="3"/>
        <v>5.9869465575509135</v>
      </c>
      <c r="N46" s="16">
        <f t="shared" si="7"/>
        <v>1310896.4700000007</v>
      </c>
    </row>
    <row r="47" spans="1:14" x14ac:dyDescent="0.25">
      <c r="F47" s="18"/>
      <c r="G47" s="18"/>
      <c r="H47" s="18"/>
      <c r="I47" s="18"/>
      <c r="J47" s="18"/>
      <c r="K47" s="19"/>
      <c r="L47" s="18"/>
      <c r="M47" s="19"/>
      <c r="N47" s="18"/>
    </row>
    <row r="48" spans="1:14" x14ac:dyDescent="0.25">
      <c r="A48" s="13" t="s">
        <v>96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50" spans="1:14" x14ac:dyDescent="0.25">
      <c r="A50" s="15" t="s">
        <v>9</v>
      </c>
      <c r="B50" s="15" t="s">
        <v>85</v>
      </c>
      <c r="C50" s="15" t="s">
        <v>86</v>
      </c>
      <c r="D50" s="15" t="s">
        <v>87</v>
      </c>
      <c r="E50" s="15" t="s">
        <v>88</v>
      </c>
      <c r="F50" s="15" t="s">
        <v>14</v>
      </c>
      <c r="G50" s="15" t="s">
        <v>89</v>
      </c>
      <c r="H50" s="15" t="s">
        <v>90</v>
      </c>
      <c r="I50" s="15" t="s">
        <v>17</v>
      </c>
      <c r="J50" s="15" t="s">
        <v>91</v>
      </c>
      <c r="K50" s="15" t="s">
        <v>92</v>
      </c>
      <c r="L50" s="15" t="s">
        <v>18</v>
      </c>
      <c r="M50" s="15" t="s">
        <v>93</v>
      </c>
      <c r="N50" s="15" t="s">
        <v>94</v>
      </c>
    </row>
    <row r="51" spans="1:14" x14ac:dyDescent="0.25">
      <c r="A51" s="15" t="s">
        <v>35</v>
      </c>
      <c r="B51" s="15">
        <v>2</v>
      </c>
      <c r="C51" s="15">
        <v>2</v>
      </c>
      <c r="D51" s="15">
        <v>2</v>
      </c>
      <c r="E51" s="15">
        <v>15540</v>
      </c>
      <c r="F51" s="15">
        <v>-342188</v>
      </c>
      <c r="G51" s="15">
        <v>137153</v>
      </c>
      <c r="H51" s="15">
        <v>0</v>
      </c>
      <c r="I51" s="15">
        <v>0</v>
      </c>
      <c r="J51" s="15">
        <v>0</v>
      </c>
      <c r="K51" s="17">
        <f>J51/G51*100</f>
        <v>0</v>
      </c>
      <c r="L51" s="16">
        <f>F51+G51-J51</f>
        <v>-205035</v>
      </c>
      <c r="M51" s="17">
        <f>L51/G51</f>
        <v>-1.4949363120019248</v>
      </c>
      <c r="N51" s="15">
        <f>G51-J51</f>
        <v>137153</v>
      </c>
    </row>
    <row r="52" spans="1:14" x14ac:dyDescent="0.25">
      <c r="A52" s="15" t="s">
        <v>79</v>
      </c>
      <c r="B52" s="15">
        <v>13</v>
      </c>
      <c r="C52" s="15">
        <v>12</v>
      </c>
      <c r="D52" s="15">
        <v>12</v>
      </c>
      <c r="E52" s="15">
        <v>197182</v>
      </c>
      <c r="F52" s="15">
        <v>-630477.6</v>
      </c>
      <c r="G52" s="15">
        <v>2148763</v>
      </c>
      <c r="H52" s="15">
        <v>2136995</v>
      </c>
      <c r="I52" s="15">
        <v>0</v>
      </c>
      <c r="J52" s="15">
        <v>2136995</v>
      </c>
      <c r="K52" s="17">
        <f t="shared" ref="K52:K61" si="9">J52/G52*100</f>
        <v>99.452336064982504</v>
      </c>
      <c r="L52" s="16">
        <f t="shared" ref="L52:L61" si="10">F52+G52-J52</f>
        <v>-618709.60000000009</v>
      </c>
      <c r="M52" s="17">
        <f t="shared" ref="M52:M61" si="11">L52/G52</f>
        <v>-0.28793757152370925</v>
      </c>
      <c r="N52" s="15">
        <f t="shared" ref="N52:N61" si="12">G52-J52</f>
        <v>11768</v>
      </c>
    </row>
    <row r="53" spans="1:14" x14ac:dyDescent="0.25">
      <c r="A53" s="15" t="s">
        <v>95</v>
      </c>
      <c r="B53" s="15">
        <v>3</v>
      </c>
      <c r="C53" s="15">
        <v>3</v>
      </c>
      <c r="D53" s="15">
        <v>3</v>
      </c>
      <c r="E53" s="15">
        <v>8105</v>
      </c>
      <c r="F53" s="15">
        <v>49723485</v>
      </c>
      <c r="G53" s="15">
        <v>1614149</v>
      </c>
      <c r="H53" s="15">
        <v>0</v>
      </c>
      <c r="I53" s="15">
        <v>0</v>
      </c>
      <c r="J53" s="15">
        <v>0</v>
      </c>
      <c r="K53" s="17">
        <f t="shared" si="9"/>
        <v>0</v>
      </c>
      <c r="L53" s="16">
        <f t="shared" si="10"/>
        <v>51337634</v>
      </c>
      <c r="M53" s="17">
        <f t="shared" si="11"/>
        <v>31.804767713513435</v>
      </c>
      <c r="N53" s="15">
        <f t="shared" si="12"/>
        <v>1614149</v>
      </c>
    </row>
    <row r="54" spans="1:14" x14ac:dyDescent="0.25">
      <c r="A54" s="15" t="s">
        <v>37</v>
      </c>
      <c r="B54" s="15">
        <v>10796</v>
      </c>
      <c r="C54" s="15">
        <v>10664</v>
      </c>
      <c r="D54" s="15">
        <v>10664</v>
      </c>
      <c r="E54" s="15">
        <v>184822</v>
      </c>
      <c r="F54" s="15">
        <v>6760034.1899999995</v>
      </c>
      <c r="G54" s="15">
        <v>1599701.49</v>
      </c>
      <c r="H54" s="15">
        <v>184305</v>
      </c>
      <c r="I54" s="15">
        <v>1431236.6</v>
      </c>
      <c r="J54" s="15">
        <v>1615541.6</v>
      </c>
      <c r="K54" s="17">
        <f t="shared" si="9"/>
        <v>100.99019161381166</v>
      </c>
      <c r="L54" s="16">
        <f t="shared" si="10"/>
        <v>6744194.0800000001</v>
      </c>
      <c r="M54" s="17">
        <f t="shared" si="11"/>
        <v>4.2159078566589319</v>
      </c>
      <c r="N54" s="15">
        <f t="shared" si="12"/>
        <v>-15840.110000000102</v>
      </c>
    </row>
    <row r="55" spans="1:14" x14ac:dyDescent="0.25">
      <c r="A55" s="15" t="s">
        <v>80</v>
      </c>
      <c r="B55" s="15">
        <v>21614</v>
      </c>
      <c r="C55" s="15">
        <v>20553</v>
      </c>
      <c r="D55" s="15">
        <v>20489</v>
      </c>
      <c r="E55" s="15">
        <v>453829</v>
      </c>
      <c r="F55" s="15">
        <v>10216596.550000001</v>
      </c>
      <c r="G55" s="15">
        <v>3888985.67</v>
      </c>
      <c r="H55" s="15">
        <v>3299259</v>
      </c>
      <c r="I55" s="15">
        <v>50020.36</v>
      </c>
      <c r="J55" s="15">
        <v>3349279.36</v>
      </c>
      <c r="K55" s="17">
        <f t="shared" si="9"/>
        <v>86.122183114138338</v>
      </c>
      <c r="L55" s="16">
        <f t="shared" si="10"/>
        <v>10756302.860000001</v>
      </c>
      <c r="M55" s="17">
        <f t="shared" si="11"/>
        <v>2.7658376174988586</v>
      </c>
      <c r="N55" s="15">
        <f t="shared" si="12"/>
        <v>539706.31000000006</v>
      </c>
    </row>
    <row r="56" spans="1:14" x14ac:dyDescent="0.25">
      <c r="A56" s="15" t="s">
        <v>81</v>
      </c>
      <c r="B56" s="15">
        <v>1828</v>
      </c>
      <c r="C56" s="15">
        <v>1634</v>
      </c>
      <c r="D56" s="15">
        <v>1613</v>
      </c>
      <c r="E56" s="15">
        <v>186668</v>
      </c>
      <c r="F56" s="15">
        <v>211076</v>
      </c>
      <c r="G56" s="15">
        <v>2103927.98</v>
      </c>
      <c r="H56" s="15">
        <v>2016816</v>
      </c>
      <c r="I56" s="15">
        <v>76940.14</v>
      </c>
      <c r="J56" s="15">
        <v>2093756.14</v>
      </c>
      <c r="K56" s="17">
        <f t="shared" si="9"/>
        <v>99.516530979354144</v>
      </c>
      <c r="L56" s="16">
        <f t="shared" si="10"/>
        <v>221247.84000000008</v>
      </c>
      <c r="M56" s="17">
        <f t="shared" si="11"/>
        <v>0.10515941710134018</v>
      </c>
      <c r="N56" s="15">
        <f t="shared" si="12"/>
        <v>10171.840000000084</v>
      </c>
    </row>
    <row r="57" spans="1:14" x14ac:dyDescent="0.25">
      <c r="A57" s="15" t="s">
        <v>44</v>
      </c>
      <c r="B57" s="15">
        <v>7184</v>
      </c>
      <c r="C57" s="15">
        <v>7173</v>
      </c>
      <c r="D57" s="15">
        <v>7162</v>
      </c>
      <c r="E57" s="15">
        <v>4893048</v>
      </c>
      <c r="F57" s="15">
        <v>47817601.57</v>
      </c>
      <c r="G57" s="15">
        <v>30200515.960000001</v>
      </c>
      <c r="H57" s="15">
        <v>26296</v>
      </c>
      <c r="I57" s="15">
        <v>30177876.969999999</v>
      </c>
      <c r="J57" s="15">
        <v>30204172.969999999</v>
      </c>
      <c r="K57" s="17">
        <f t="shared" si="9"/>
        <v>100.01210909775462</v>
      </c>
      <c r="L57" s="16">
        <f t="shared" si="10"/>
        <v>47813944.560000002</v>
      </c>
      <c r="M57" s="17">
        <f t="shared" si="11"/>
        <v>1.5832161484700675</v>
      </c>
      <c r="N57" s="15">
        <f t="shared" si="12"/>
        <v>-3657.0099999979138</v>
      </c>
    </row>
    <row r="58" spans="1:14" x14ac:dyDescent="0.25">
      <c r="A58" s="15" t="s">
        <v>82</v>
      </c>
      <c r="B58" s="15">
        <v>299</v>
      </c>
      <c r="C58" s="15">
        <v>213</v>
      </c>
      <c r="D58" s="15">
        <v>213</v>
      </c>
      <c r="E58" s="15">
        <v>56352</v>
      </c>
      <c r="F58" s="15">
        <v>-560.38000000000102</v>
      </c>
      <c r="G58" s="15">
        <v>581035.1</v>
      </c>
      <c r="H58" s="15">
        <v>503758</v>
      </c>
      <c r="I58" s="15">
        <v>1760</v>
      </c>
      <c r="J58" s="15">
        <v>505518</v>
      </c>
      <c r="K58" s="17">
        <f t="shared" si="9"/>
        <v>87.003005498290904</v>
      </c>
      <c r="L58" s="16">
        <f t="shared" si="10"/>
        <v>74956.719999999972</v>
      </c>
      <c r="M58" s="17">
        <f t="shared" si="11"/>
        <v>0.12900549381612225</v>
      </c>
      <c r="N58" s="15">
        <f t="shared" si="12"/>
        <v>75517.099999999977</v>
      </c>
    </row>
    <row r="59" spans="1:14" x14ac:dyDescent="0.25">
      <c r="A59" s="15" t="s">
        <v>83</v>
      </c>
      <c r="B59" s="15">
        <v>1019</v>
      </c>
      <c r="C59" s="15">
        <v>896</v>
      </c>
      <c r="D59" s="15">
        <v>896</v>
      </c>
      <c r="E59" s="15">
        <v>561294</v>
      </c>
      <c r="F59" s="15">
        <v>129572936.56</v>
      </c>
      <c r="G59" s="15">
        <v>4897462.6500000004</v>
      </c>
      <c r="H59" s="15">
        <v>4879171</v>
      </c>
      <c r="I59" s="15">
        <v>0</v>
      </c>
      <c r="J59" s="15">
        <v>4879171</v>
      </c>
      <c r="K59" s="17">
        <f t="shared" si="9"/>
        <v>99.626507616142817</v>
      </c>
      <c r="L59" s="16">
        <f t="shared" si="10"/>
        <v>129591228.21000001</v>
      </c>
      <c r="M59" s="17">
        <f t="shared" si="11"/>
        <v>26.460891582297211</v>
      </c>
      <c r="N59" s="15">
        <f t="shared" si="12"/>
        <v>18291.650000000373</v>
      </c>
    </row>
    <row r="60" spans="1:14" x14ac:dyDescent="0.25">
      <c r="A60" s="15" t="s">
        <v>84</v>
      </c>
      <c r="B60" s="15">
        <v>273</v>
      </c>
      <c r="C60" s="15">
        <v>33</v>
      </c>
      <c r="D60" s="15">
        <v>22</v>
      </c>
      <c r="E60" s="15">
        <v>2693</v>
      </c>
      <c r="F60" s="15">
        <v>-55380.389999999992</v>
      </c>
      <c r="G60" s="15">
        <v>61010</v>
      </c>
      <c r="H60" s="15">
        <v>95054</v>
      </c>
      <c r="I60" s="15">
        <v>-89319.34</v>
      </c>
      <c r="J60" s="15">
        <v>5734.6600000000035</v>
      </c>
      <c r="K60" s="17">
        <f t="shared" si="9"/>
        <v>9.3995410588428179</v>
      </c>
      <c r="L60" s="16">
        <f t="shared" si="10"/>
        <v>-105.04999999999563</v>
      </c>
      <c r="M60" s="17">
        <f t="shared" si="11"/>
        <v>-1.7218488772331689E-3</v>
      </c>
      <c r="N60" s="15">
        <f t="shared" si="12"/>
        <v>55275.34</v>
      </c>
    </row>
    <row r="61" spans="1:14" x14ac:dyDescent="0.25">
      <c r="A61" s="15" t="s">
        <v>91</v>
      </c>
      <c r="B61" s="15">
        <v>43031</v>
      </c>
      <c r="C61" s="15">
        <v>41183</v>
      </c>
      <c r="D61" s="15">
        <v>41076</v>
      </c>
      <c r="E61" s="15">
        <v>6559533</v>
      </c>
      <c r="F61" s="15">
        <v>243273123.50000003</v>
      </c>
      <c r="G61" s="15">
        <v>47232703.850000001</v>
      </c>
      <c r="H61" s="15">
        <v>13141654</v>
      </c>
      <c r="I61" s="15">
        <v>31648514.73</v>
      </c>
      <c r="J61" s="15">
        <v>44790168.729999997</v>
      </c>
      <c r="K61" s="17">
        <f t="shared" si="9"/>
        <v>94.828720524327963</v>
      </c>
      <c r="L61" s="16">
        <f t="shared" si="10"/>
        <v>245715658.62000003</v>
      </c>
      <c r="M61" s="17">
        <f t="shared" si="11"/>
        <v>5.2022357094003207</v>
      </c>
      <c r="N61" s="15">
        <f t="shared" si="12"/>
        <v>2442535.1200000048</v>
      </c>
    </row>
  </sheetData>
  <mergeCells count="6">
    <mergeCell ref="A48:N48"/>
    <mergeCell ref="A1:N1"/>
    <mergeCell ref="A2:N2"/>
    <mergeCell ref="A3:N3"/>
    <mergeCell ref="A18:N18"/>
    <mergeCell ref="A33:N33"/>
  </mergeCells>
  <pageMargins left="0.25" right="0.25" top="0.25" bottom="0.25" header="0.25" footer="0.2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2022-05-13T09:37:09Z</cp:lastPrinted>
  <dcterms:created xsi:type="dcterms:W3CDTF">2022-05-13T09:04:20Z</dcterms:created>
  <dcterms:modified xsi:type="dcterms:W3CDTF">2022-05-13T09:43:02Z</dcterms:modified>
</cp:coreProperties>
</file>