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 firstSheet="4" activeTab="4"/>
  </bookViews>
  <sheets>
    <sheet name="Sheet1 (2)" sheetId="1" state="hidden" r:id="rId1"/>
    <sheet name="Sheet1 (3)" sheetId="2" state="hidden" r:id="rId2"/>
    <sheet name="gen" sheetId="3" state="hidden" r:id="rId3"/>
    <sheet name="Sheet1" sheetId="4" state="hidden" r:id="rId4"/>
    <sheet name="Sheet1 (5)" sheetId="7" r:id="rId5"/>
  </sheets>
  <calcPr calcId="145621"/>
</workbook>
</file>

<file path=xl/calcChain.xml><?xml version="1.0" encoding="utf-8"?>
<calcChain xmlns="http://schemas.openxmlformats.org/spreadsheetml/2006/main">
  <c r="I28" i="7" l="1"/>
  <c r="I36" i="7" l="1"/>
  <c r="H36" i="7"/>
  <c r="G36" i="7"/>
  <c r="F36" i="7"/>
  <c r="E36" i="7"/>
  <c r="D36" i="7"/>
  <c r="C36" i="7"/>
  <c r="B36" i="7"/>
  <c r="I35" i="7"/>
  <c r="H35" i="7"/>
  <c r="G35" i="7"/>
  <c r="F35" i="7"/>
  <c r="E35" i="7"/>
  <c r="D35" i="7"/>
  <c r="C35" i="7"/>
  <c r="B35" i="7"/>
  <c r="I34" i="7"/>
  <c r="H34" i="7"/>
  <c r="G34" i="7"/>
  <c r="F34" i="7"/>
  <c r="E34" i="7"/>
  <c r="D34" i="7"/>
  <c r="C34" i="7"/>
  <c r="B34" i="7"/>
  <c r="I33" i="7"/>
  <c r="H33" i="7"/>
  <c r="G33" i="7"/>
  <c r="F33" i="7"/>
  <c r="E33" i="7"/>
  <c r="D33" i="7"/>
  <c r="C33" i="7"/>
  <c r="B33" i="7"/>
  <c r="I32" i="7"/>
  <c r="H32" i="7"/>
  <c r="G32" i="7"/>
  <c r="F32" i="7"/>
  <c r="E32" i="7"/>
  <c r="D32" i="7"/>
  <c r="C32" i="7"/>
  <c r="B32" i="7"/>
  <c r="H28" i="7"/>
  <c r="G28" i="7"/>
  <c r="F28" i="7"/>
  <c r="E28" i="7"/>
  <c r="D28" i="7"/>
  <c r="C28" i="7"/>
  <c r="B28" i="7"/>
  <c r="J27" i="7"/>
  <c r="N27" i="7" s="1"/>
  <c r="J26" i="7"/>
  <c r="L26" i="7" s="1"/>
  <c r="M26" i="7" s="1"/>
  <c r="J25" i="7"/>
  <c r="J24" i="7"/>
  <c r="N24" i="7" s="1"/>
  <c r="J23" i="7"/>
  <c r="N23" i="7" s="1"/>
  <c r="I19" i="7"/>
  <c r="H19" i="7"/>
  <c r="G19" i="7"/>
  <c r="F19" i="7"/>
  <c r="E19" i="7"/>
  <c r="D19" i="7"/>
  <c r="C19" i="7"/>
  <c r="B19" i="7"/>
  <c r="J18" i="7"/>
  <c r="J17" i="7"/>
  <c r="N17" i="7" s="1"/>
  <c r="J16" i="7"/>
  <c r="N16" i="7" s="1"/>
  <c r="J15" i="7"/>
  <c r="K15" i="7" s="1"/>
  <c r="J14" i="7"/>
  <c r="N14" i="7" s="1"/>
  <c r="I10" i="7"/>
  <c r="H10" i="7"/>
  <c r="G10" i="7"/>
  <c r="F10" i="7"/>
  <c r="E10" i="7"/>
  <c r="D10" i="7"/>
  <c r="C10" i="7"/>
  <c r="B10" i="7"/>
  <c r="J9" i="7"/>
  <c r="N9" i="7" s="1"/>
  <c r="J8" i="7"/>
  <c r="K8" i="7" s="1"/>
  <c r="J7" i="7"/>
  <c r="N7" i="7" s="1"/>
  <c r="J6" i="7"/>
  <c r="L6" i="7" s="1"/>
  <c r="M6" i="7" s="1"/>
  <c r="M5" i="7"/>
  <c r="L5" i="7"/>
  <c r="K5" i="7"/>
  <c r="J5" i="7"/>
  <c r="N5" i="7" s="1"/>
  <c r="M14" i="7" l="1"/>
  <c r="J28" i="7"/>
  <c r="N28" i="7" s="1"/>
  <c r="I37" i="7"/>
  <c r="L8" i="7"/>
  <c r="M8" i="7" s="1"/>
  <c r="L27" i="7"/>
  <c r="M27" i="7" s="1"/>
  <c r="K27" i="7"/>
  <c r="L23" i="7"/>
  <c r="K23" i="7"/>
  <c r="M23" i="7"/>
  <c r="J36" i="7"/>
  <c r="L36" i="7" s="1"/>
  <c r="M36" i="7" s="1"/>
  <c r="J19" i="7"/>
  <c r="N19" i="7" s="1"/>
  <c r="K16" i="7"/>
  <c r="K24" i="7"/>
  <c r="L28" i="7"/>
  <c r="M28" i="7" s="1"/>
  <c r="E37" i="7"/>
  <c r="L15" i="7"/>
  <c r="M15" i="7" s="1"/>
  <c r="J35" i="7"/>
  <c r="K35" i="7" s="1"/>
  <c r="L16" i="7"/>
  <c r="M16" i="7" s="1"/>
  <c r="D37" i="7"/>
  <c r="H37" i="7"/>
  <c r="K9" i="7"/>
  <c r="L9" i="7"/>
  <c r="M9" i="7" s="1"/>
  <c r="J34" i="7"/>
  <c r="N34" i="7" s="1"/>
  <c r="B37" i="7"/>
  <c r="F37" i="7"/>
  <c r="C37" i="7"/>
  <c r="G37" i="7"/>
  <c r="K6" i="7"/>
  <c r="K17" i="7"/>
  <c r="N18" i="7"/>
  <c r="N25" i="7"/>
  <c r="J32" i="7"/>
  <c r="K7" i="7"/>
  <c r="N8" i="7"/>
  <c r="K14" i="7"/>
  <c r="N15" i="7"/>
  <c r="L17" i="7"/>
  <c r="M17" i="7" s="1"/>
  <c r="K18" i="7"/>
  <c r="L24" i="7"/>
  <c r="M24" i="7" s="1"/>
  <c r="K25" i="7"/>
  <c r="N26" i="7"/>
  <c r="J33" i="7"/>
  <c r="L7" i="7"/>
  <c r="M7" i="7" s="1"/>
  <c r="L14" i="7"/>
  <c r="L18" i="7"/>
  <c r="M18" i="7" s="1"/>
  <c r="L25" i="7"/>
  <c r="M25" i="7" s="1"/>
  <c r="K26" i="7"/>
  <c r="J10" i="7"/>
  <c r="N6" i="7"/>
  <c r="K28" i="7" l="1"/>
  <c r="K19" i="7"/>
  <c r="N35" i="7"/>
  <c r="N36" i="7"/>
  <c r="L19" i="7"/>
  <c r="M19" i="7" s="1"/>
  <c r="K36" i="7"/>
  <c r="K34" i="7"/>
  <c r="L35" i="7"/>
  <c r="M35" i="7" s="1"/>
  <c r="L34" i="7"/>
  <c r="M34" i="7" s="1"/>
  <c r="L33" i="7"/>
  <c r="M33" i="7" s="1"/>
  <c r="K33" i="7"/>
  <c r="N33" i="7"/>
  <c r="J37" i="7"/>
  <c r="K10" i="7"/>
  <c r="N10" i="7"/>
  <c r="L10" i="7"/>
  <c r="M10" i="7" s="1"/>
  <c r="K32" i="7"/>
  <c r="N32" i="7"/>
  <c r="M32" i="7"/>
  <c r="L32" i="7"/>
  <c r="C10" i="2"/>
  <c r="D10" i="2"/>
  <c r="E10" i="2"/>
  <c r="F10" i="2"/>
  <c r="G10" i="2"/>
  <c r="H10" i="2"/>
  <c r="I10" i="2"/>
  <c r="B10" i="2"/>
  <c r="K37" i="7" l="1"/>
  <c r="N37" i="7"/>
  <c r="L37" i="7"/>
  <c r="M37" i="7" s="1"/>
  <c r="F19" i="2"/>
  <c r="J27" i="2"/>
  <c r="J26" i="2"/>
  <c r="N26" i="2" s="1"/>
  <c r="F28" i="2"/>
  <c r="J25" i="2"/>
  <c r="K25" i="2" s="1"/>
  <c r="G28" i="2"/>
  <c r="J18" i="2"/>
  <c r="K18" i="2" s="1"/>
  <c r="J17" i="2"/>
  <c r="J16" i="2"/>
  <c r="J15" i="2"/>
  <c r="H36" i="2"/>
  <c r="H35" i="2"/>
  <c r="I36" i="2"/>
  <c r="E36" i="2"/>
  <c r="D36" i="2"/>
  <c r="D37" i="2" s="1"/>
  <c r="C36" i="2"/>
  <c r="C37" i="2" s="1"/>
  <c r="B36" i="2"/>
  <c r="I35" i="2"/>
  <c r="G35" i="2"/>
  <c r="E35" i="2"/>
  <c r="D35" i="2"/>
  <c r="C35" i="2"/>
  <c r="B35" i="2"/>
  <c r="I34" i="2"/>
  <c r="F34" i="2"/>
  <c r="E34" i="2"/>
  <c r="D34" i="2"/>
  <c r="C34" i="2"/>
  <c r="B34" i="2"/>
  <c r="I33" i="2"/>
  <c r="E33" i="2"/>
  <c r="E37" i="2" s="1"/>
  <c r="D33" i="2"/>
  <c r="C33" i="2"/>
  <c r="I32" i="2"/>
  <c r="H32" i="2"/>
  <c r="G32" i="2"/>
  <c r="F32" i="2"/>
  <c r="E32" i="2"/>
  <c r="D32" i="2"/>
  <c r="C32" i="2"/>
  <c r="B32" i="2"/>
  <c r="I28" i="2"/>
  <c r="E28" i="2"/>
  <c r="D28" i="2"/>
  <c r="C28" i="2"/>
  <c r="B28" i="2"/>
  <c r="J23" i="2"/>
  <c r="M23" i="2" s="1"/>
  <c r="I19" i="2"/>
  <c r="E19" i="2"/>
  <c r="D19" i="2"/>
  <c r="C19" i="2"/>
  <c r="B19" i="2"/>
  <c r="J14" i="2"/>
  <c r="K14" i="2" s="1"/>
  <c r="J6" i="2"/>
  <c r="J5" i="2"/>
  <c r="M5" i="2" s="1"/>
  <c r="I37" i="2" l="1"/>
  <c r="G33" i="2"/>
  <c r="L23" i="2"/>
  <c r="L17" i="2"/>
  <c r="L5" i="2"/>
  <c r="N15" i="2"/>
  <c r="G36" i="2"/>
  <c r="M17" i="2"/>
  <c r="F33" i="2"/>
  <c r="L6" i="2"/>
  <c r="H33" i="2"/>
  <c r="G34" i="2"/>
  <c r="M27" i="2"/>
  <c r="L27" i="2"/>
  <c r="M26" i="2"/>
  <c r="F35" i="2"/>
  <c r="H28" i="2"/>
  <c r="J28" i="2" s="1"/>
  <c r="J24" i="2"/>
  <c r="K24" i="2" s="1"/>
  <c r="K17" i="2"/>
  <c r="M16" i="2"/>
  <c r="L16" i="2"/>
  <c r="H19" i="2"/>
  <c r="J19" i="2" s="1"/>
  <c r="G19" i="2"/>
  <c r="H34" i="2"/>
  <c r="K15" i="2"/>
  <c r="M15" i="2"/>
  <c r="J9" i="2"/>
  <c r="M9" i="2" s="1"/>
  <c r="F36" i="2"/>
  <c r="J8" i="2"/>
  <c r="J35" i="2" s="1"/>
  <c r="K35" i="2" s="1"/>
  <c r="J7" i="2"/>
  <c r="K7" i="2" s="1"/>
  <c r="K6" i="2"/>
  <c r="M6" i="2"/>
  <c r="B33" i="2"/>
  <c r="B37" i="2" s="1"/>
  <c r="L14" i="2"/>
  <c r="N16" i="2"/>
  <c r="L18" i="2"/>
  <c r="N23" i="2"/>
  <c r="L25" i="2"/>
  <c r="K26" i="2"/>
  <c r="N27" i="2"/>
  <c r="N14" i="2"/>
  <c r="N5" i="2"/>
  <c r="K5" i="2"/>
  <c r="N6" i="2"/>
  <c r="M14" i="2"/>
  <c r="L15" i="2"/>
  <c r="K16" i="2"/>
  <c r="N17" i="2"/>
  <c r="M18" i="2"/>
  <c r="K23" i="2"/>
  <c r="M25" i="2"/>
  <c r="L26" i="2"/>
  <c r="K27" i="2"/>
  <c r="N18" i="2"/>
  <c r="N25" i="2"/>
  <c r="J32" i="2"/>
  <c r="J7" i="1"/>
  <c r="K7" i="1" s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N32" i="1" s="1"/>
  <c r="F32" i="1"/>
  <c r="E32" i="1"/>
  <c r="D32" i="1"/>
  <c r="C32" i="1"/>
  <c r="B32" i="1"/>
  <c r="I28" i="1"/>
  <c r="H28" i="1"/>
  <c r="G28" i="1"/>
  <c r="F28" i="1"/>
  <c r="E28" i="1"/>
  <c r="D28" i="1"/>
  <c r="C28" i="1"/>
  <c r="B28" i="1"/>
  <c r="J27" i="1"/>
  <c r="K27" i="1" s="1"/>
  <c r="J26" i="1"/>
  <c r="N26" i="1" s="1"/>
  <c r="J25" i="1"/>
  <c r="K25" i="1" s="1"/>
  <c r="J24" i="1"/>
  <c r="M23" i="1"/>
  <c r="L23" i="1"/>
  <c r="K23" i="1"/>
  <c r="J23" i="1"/>
  <c r="J32" i="1" s="1"/>
  <c r="I19" i="1"/>
  <c r="H19" i="1"/>
  <c r="G19" i="1"/>
  <c r="F19" i="1"/>
  <c r="E19" i="1"/>
  <c r="D19" i="1"/>
  <c r="C19" i="1"/>
  <c r="B19" i="1"/>
  <c r="J18" i="1"/>
  <c r="K18" i="1" s="1"/>
  <c r="J17" i="1"/>
  <c r="L17" i="1" s="1"/>
  <c r="J16" i="1"/>
  <c r="N16" i="1" s="1"/>
  <c r="J15" i="1"/>
  <c r="N15" i="1" s="1"/>
  <c r="M14" i="1"/>
  <c r="J14" i="1"/>
  <c r="K14" i="1" s="1"/>
  <c r="I10" i="1"/>
  <c r="H10" i="1"/>
  <c r="G10" i="1"/>
  <c r="F10" i="1"/>
  <c r="E10" i="1"/>
  <c r="D10" i="1"/>
  <c r="C10" i="1"/>
  <c r="B10" i="1"/>
  <c r="J9" i="1"/>
  <c r="N9" i="1" s="1"/>
  <c r="J8" i="1"/>
  <c r="N8" i="1" s="1"/>
  <c r="J6" i="1"/>
  <c r="L6" i="1" s="1"/>
  <c r="M5" i="1"/>
  <c r="L5" i="1"/>
  <c r="K5" i="1"/>
  <c r="J5" i="1"/>
  <c r="N5" i="1" s="1"/>
  <c r="J10" i="2" l="1"/>
  <c r="K10" i="2" s="1"/>
  <c r="J36" i="2"/>
  <c r="M36" i="2" s="1"/>
  <c r="L8" i="2"/>
  <c r="K9" i="2"/>
  <c r="L9" i="2"/>
  <c r="J33" i="2"/>
  <c r="L33" i="2" s="1"/>
  <c r="G37" i="2"/>
  <c r="M7" i="2"/>
  <c r="L24" i="2"/>
  <c r="N7" i="2"/>
  <c r="L7" i="2"/>
  <c r="H37" i="2"/>
  <c r="F37" i="2"/>
  <c r="K28" i="2"/>
  <c r="L28" i="2"/>
  <c r="M28" i="2"/>
  <c r="N28" i="2"/>
  <c r="N24" i="2"/>
  <c r="M24" i="2"/>
  <c r="K19" i="2"/>
  <c r="N19" i="2"/>
  <c r="L19" i="2"/>
  <c r="M19" i="2"/>
  <c r="N9" i="2"/>
  <c r="N8" i="2"/>
  <c r="M8" i="2"/>
  <c r="K8" i="2"/>
  <c r="J34" i="2"/>
  <c r="L35" i="2"/>
  <c r="K32" i="2"/>
  <c r="N32" i="2"/>
  <c r="M35" i="2"/>
  <c r="M32" i="2"/>
  <c r="L32" i="2"/>
  <c r="N35" i="2"/>
  <c r="L27" i="1"/>
  <c r="M27" i="1"/>
  <c r="M7" i="1"/>
  <c r="D37" i="1"/>
  <c r="L7" i="1"/>
  <c r="L9" i="1"/>
  <c r="M9" i="1"/>
  <c r="L26" i="1"/>
  <c r="M25" i="1"/>
  <c r="J28" i="1"/>
  <c r="K28" i="1" s="1"/>
  <c r="M18" i="1"/>
  <c r="J19" i="1"/>
  <c r="L19" i="1" s="1"/>
  <c r="L16" i="1"/>
  <c r="M16" i="1"/>
  <c r="K16" i="1"/>
  <c r="L15" i="1"/>
  <c r="H37" i="1"/>
  <c r="J36" i="1"/>
  <c r="K36" i="1" s="1"/>
  <c r="K9" i="1"/>
  <c r="L8" i="1"/>
  <c r="J33" i="1"/>
  <c r="L33" i="1" s="1"/>
  <c r="E37" i="1"/>
  <c r="I37" i="1"/>
  <c r="B37" i="1"/>
  <c r="F37" i="1"/>
  <c r="C37" i="1"/>
  <c r="K32" i="1"/>
  <c r="M32" i="1"/>
  <c r="L32" i="1"/>
  <c r="M6" i="1"/>
  <c r="K8" i="1"/>
  <c r="L14" i="1"/>
  <c r="K15" i="1"/>
  <c r="M17" i="1"/>
  <c r="L18" i="1"/>
  <c r="N23" i="1"/>
  <c r="M24" i="1"/>
  <c r="L25" i="1"/>
  <c r="K26" i="1"/>
  <c r="N27" i="1"/>
  <c r="J34" i="1"/>
  <c r="K34" i="1" s="1"/>
  <c r="G37" i="1"/>
  <c r="J10" i="1"/>
  <c r="M10" i="1" s="1"/>
  <c r="N17" i="1"/>
  <c r="N24" i="1"/>
  <c r="J35" i="1"/>
  <c r="K6" i="1"/>
  <c r="N7" i="1"/>
  <c r="M8" i="1"/>
  <c r="N14" i="1"/>
  <c r="M15" i="1"/>
  <c r="K17" i="1"/>
  <c r="N18" i="1"/>
  <c r="K24" i="1"/>
  <c r="N25" i="1"/>
  <c r="M26" i="1"/>
  <c r="N6" i="1"/>
  <c r="L24" i="1"/>
  <c r="N36" i="2" l="1"/>
  <c r="K36" i="2"/>
  <c r="L36" i="2"/>
  <c r="K33" i="2"/>
  <c r="J37" i="2"/>
  <c r="N37" i="2" s="1"/>
  <c r="M33" i="2"/>
  <c r="N33" i="2"/>
  <c r="L10" i="2"/>
  <c r="M10" i="2"/>
  <c r="N10" i="2"/>
  <c r="M34" i="2"/>
  <c r="L34" i="2"/>
  <c r="K34" i="2"/>
  <c r="N34" i="2"/>
  <c r="N33" i="1"/>
  <c r="N19" i="1"/>
  <c r="N36" i="1"/>
  <c r="L28" i="1"/>
  <c r="N28" i="1"/>
  <c r="M28" i="1"/>
  <c r="L36" i="1"/>
  <c r="N34" i="1"/>
  <c r="M19" i="1"/>
  <c r="K19" i="1"/>
  <c r="K33" i="1"/>
  <c r="M36" i="1"/>
  <c r="L34" i="1"/>
  <c r="J37" i="1"/>
  <c r="K37" i="1" s="1"/>
  <c r="M33" i="1"/>
  <c r="N35" i="1"/>
  <c r="K35" i="1"/>
  <c r="M35" i="1"/>
  <c r="L35" i="1"/>
  <c r="K10" i="1"/>
  <c r="N10" i="1"/>
  <c r="L10" i="1"/>
  <c r="M34" i="1"/>
  <c r="M37" i="2" l="1"/>
  <c r="L37" i="2"/>
  <c r="K37" i="2"/>
  <c r="L37" i="1"/>
  <c r="M37" i="1"/>
  <c r="N37" i="1"/>
</calcChain>
</file>

<file path=xl/sharedStrings.xml><?xml version="1.0" encoding="utf-8"?>
<sst xmlns="http://schemas.openxmlformats.org/spreadsheetml/2006/main" count="488" uniqueCount="75">
  <si>
    <t>Cesc Saragur</t>
  </si>
  <si>
    <t>SO:</t>
  </si>
  <si>
    <t>Ashok GB</t>
  </si>
  <si>
    <t>1461</t>
  </si>
  <si>
    <t>TARIFF</t>
  </si>
  <si>
    <t>TOTAL</t>
  </si>
  <si>
    <t>LIVE</t>
  </si>
  <si>
    <t>BILLED</t>
  </si>
  <si>
    <t>UNITS</t>
  </si>
  <si>
    <t>OB</t>
  </si>
  <si>
    <t>DEMAND</t>
  </si>
  <si>
    <t>REVENUE</t>
  </si>
  <si>
    <t>ADJ</t>
  </si>
  <si>
    <t>Total</t>
  </si>
  <si>
    <t>Colle%</t>
  </si>
  <si>
    <t>CB</t>
  </si>
  <si>
    <t>CB Ratio</t>
  </si>
  <si>
    <t>Balance</t>
  </si>
  <si>
    <t>LT1M(A)</t>
  </si>
  <si>
    <t>LT1M(B)</t>
  </si>
  <si>
    <t>LT2</t>
  </si>
  <si>
    <t>LT3</t>
  </si>
  <si>
    <t>LT5</t>
  </si>
  <si>
    <t>TOTAL:</t>
  </si>
  <si>
    <t>Prakash Patil</t>
  </si>
  <si>
    <t>1462</t>
  </si>
  <si>
    <t>Deepak</t>
  </si>
  <si>
    <t>1463</t>
  </si>
  <si>
    <t>SOWISE Abstract</t>
  </si>
  <si>
    <t>Section Wise DCB 01-03-2022 to 19-03-2022 time:4:15</t>
  </si>
  <si>
    <t>SO CODE</t>
  </si>
  <si>
    <t>TOTAL INSTALLATION</t>
  </si>
  <si>
    <t>LIVE INSTALLATION</t>
  </si>
  <si>
    <t>BILLED INSTALLATION</t>
  </si>
  <si>
    <t>COLLECTION</t>
  </si>
  <si>
    <t>LD/PD INSTALLATION</t>
  </si>
  <si>
    <t>BILLING EFF</t>
  </si>
  <si>
    <t>COLL EFF</t>
  </si>
  <si>
    <t>114411~ASHOK GB</t>
  </si>
  <si>
    <t>LT1</t>
  </si>
  <si>
    <t>LT2A(I)</t>
  </si>
  <si>
    <t>LT2A(II)</t>
  </si>
  <si>
    <t>LT2B(I)</t>
  </si>
  <si>
    <t>LT2B(II)</t>
  </si>
  <si>
    <t>LT3(I)</t>
  </si>
  <si>
    <t>LT3(II)</t>
  </si>
  <si>
    <t>LT5A</t>
  </si>
  <si>
    <t>LT5B</t>
  </si>
  <si>
    <t>114412~PRAKASH PATIL</t>
  </si>
  <si>
    <t>114413~DEEPAK</t>
  </si>
  <si>
    <t>LT3(II)OL</t>
  </si>
  <si>
    <t xml:space="preserve">Generated By: </t>
  </si>
  <si>
    <t xml:space="preserve">Generated On: </t>
  </si>
  <si>
    <t>Chamundeshwari Electricity Supply Corporation Ltd,(CESC)</t>
  </si>
  <si>
    <t>SO WISE DEMAND COLLECTION FROM01-03-2022To31-03-2022</t>
  </si>
  <si>
    <t>HT1</t>
  </si>
  <si>
    <t>HT2C</t>
  </si>
  <si>
    <t>LT4</t>
  </si>
  <si>
    <t>LT4(A)MN</t>
  </si>
  <si>
    <t>LT4B</t>
  </si>
  <si>
    <t>LT4C(II)</t>
  </si>
  <si>
    <t>LT6A</t>
  </si>
  <si>
    <t>LT6B</t>
  </si>
  <si>
    <t>LT7A</t>
  </si>
  <si>
    <t>LT7B</t>
  </si>
  <si>
    <t>HT2A</t>
  </si>
  <si>
    <t>HT2B</t>
  </si>
  <si>
    <t>HT3A</t>
  </si>
  <si>
    <t>LT4C(I)</t>
  </si>
  <si>
    <t>Section Wise DCB 01-03-2022 to 31-03-2022 FINAL</t>
  </si>
  <si>
    <t>VASANTHA SARAGUR</t>
  </si>
  <si>
    <t>04-04-2022 11:58:51</t>
  </si>
  <si>
    <t>Column1</t>
  </si>
  <si>
    <t xml:space="preserve">Section Wise DCB 01-03-2023 to 17-03-2023 </t>
  </si>
  <si>
    <t>Time 11:25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</si>
</sst>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top"/>
    </xf>
  </cellStyleXfs>
  <cellXfs count="15">
    <xf numFmtId="0" fontId="0" fillId="0" borderId="0" xfId="0">
      <alignment vertical="top"/>
    </xf>
    <xf numFmtId="0" fontId="2" fillId="0" borderId="0" xfId="0" applyFont="1">
      <alignment vertical="top"/>
    </xf>
    <xf numFmtId="1" fontId="2" fillId="0" borderId="0" xfId="0" applyNumberFormat="1" applyFont="1">
      <alignment vertical="top"/>
    </xf>
    <xf numFmtId="2" fontId="2" fillId="0" borderId="0" xfId="0" applyNumberFormat="1" applyFont="1">
      <alignment vertical="top"/>
    </xf>
    <xf numFmtId="3" fontId="2" fillId="0" borderId="0" xfId="0" applyNumberFormat="1" applyFont="1">
      <alignment vertical="top"/>
    </xf>
    <xf numFmtId="0" fontId="3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/>
    <xf numFmtId="0" fontId="5" fillId="0" borderId="0" xfId="0" applyNumberFormat="1" applyFont="1" applyFill="1" applyAlignment="1" applyProtection="1"/>
    <xf numFmtId="164" fontId="2" fillId="0" borderId="0" xfId="0" applyNumberFormat="1" applyFo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NumberFormat="1" applyFont="1" applyFill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center"/>
    </xf>
    <xf numFmtId="0" fontId="4" fillId="3" borderId="0" xfId="0" applyNumberFormat="1" applyFont="1" applyFill="1" applyAlignment="1" applyProtection="1">
      <alignment horizontal="center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13" displayName="Table13" ref="A5:O57" totalsRowShown="0">
  <tableColumns count="15">
    <tableColumn id="1" name="SO CODE"/>
    <tableColumn id="2" name="TARIFF"/>
    <tableColumn id="3" name="TOTAL INSTALLATION"/>
    <tableColumn id="4" name="LIVE INSTALLATION"/>
    <tableColumn id="5" name="BILLED INSTALLATION"/>
    <tableColumn id="6" name="UNITS"/>
    <tableColumn id="7" name="OB"/>
    <tableColumn id="8" name="DEMAND"/>
    <tableColumn id="9" name="COLLECTION"/>
    <tableColumn id="10" name="ADJ"/>
    <tableColumn id="15" name="Column1"/>
    <tableColumn id="11" name="CB"/>
    <tableColumn id="12" name="LD/PD INSTALLATION"/>
    <tableColumn id="13" name="BILLING EFF"/>
    <tableColumn id="14" name="COLL EF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40"/>
  <sheetViews>
    <sheetView showOutlineSymbols="0" view="pageBreakPreview" zoomScaleNormal="100" zoomScaleSheetLayoutView="100" workbookViewId="0">
      <selection activeCell="I6" sqref="I6"/>
    </sheetView>
  </sheetViews>
  <sheetFormatPr defaultColWidth="10" defaultRowHeight="12.75" customHeight="1" x14ac:dyDescent="0.2"/>
  <cols>
    <col min="1" max="8" width="10" style="1"/>
    <col min="9" max="9" width="8.7109375" style="1" customWidth="1"/>
    <col min="10" max="16384" width="10" style="1"/>
  </cols>
  <sheetData>
    <row r="1" spans="1:14" ht="15.75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.75" x14ac:dyDescent="0.2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2.75" customHeight="1" x14ac:dyDescent="0.2">
      <c r="A3" s="1" t="s">
        <v>1</v>
      </c>
      <c r="B3" s="1" t="s">
        <v>2</v>
      </c>
      <c r="D3" s="1" t="s">
        <v>3</v>
      </c>
    </row>
    <row r="4" spans="1:14" ht="12.75" customHeight="1" x14ac:dyDescent="0.2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</row>
    <row r="5" spans="1:14" ht="12.75" customHeight="1" x14ac:dyDescent="0.2">
      <c r="A5" s="1" t="s">
        <v>18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f t="shared" ref="J5:J28" si="0">I5+H5</f>
        <v>0</v>
      </c>
      <c r="K5" s="3" t="e">
        <f t="shared" ref="K5:K37" si="1">J5/G5*100</f>
        <v>#DIV/0!</v>
      </c>
      <c r="L5" s="2">
        <f t="shared" ref="L5:L37" si="2">F5+G5-J5</f>
        <v>0</v>
      </c>
      <c r="M5" s="2">
        <f t="shared" ref="M5:M37" si="3">G5-J5</f>
        <v>0</v>
      </c>
      <c r="N5" s="2">
        <f t="shared" ref="N5:N37" si="4">G5-J5</f>
        <v>0</v>
      </c>
    </row>
    <row r="6" spans="1:14" ht="12.75" customHeight="1" x14ac:dyDescent="0.2">
      <c r="A6" s="1" t="s">
        <v>19</v>
      </c>
      <c r="B6" s="2">
        <v>4773</v>
      </c>
      <c r="C6" s="2">
        <v>4722</v>
      </c>
      <c r="D6" s="2">
        <v>4610</v>
      </c>
      <c r="E6" s="2">
        <v>74570</v>
      </c>
      <c r="F6" s="2">
        <v>3849033.21</v>
      </c>
      <c r="G6" s="2">
        <v>652392.81000000006</v>
      </c>
      <c r="H6" s="2">
        <v>54242</v>
      </c>
      <c r="I6" s="2">
        <v>0</v>
      </c>
      <c r="J6" s="2">
        <f t="shared" si="0"/>
        <v>54242</v>
      </c>
      <c r="K6" s="3">
        <f t="shared" si="1"/>
        <v>8.314316033004717</v>
      </c>
      <c r="L6" s="2">
        <f t="shared" si="2"/>
        <v>4447184.0199999996</v>
      </c>
      <c r="M6" s="2">
        <f t="shared" si="3"/>
        <v>598150.81000000006</v>
      </c>
      <c r="N6" s="2">
        <f t="shared" si="4"/>
        <v>598150.81000000006</v>
      </c>
    </row>
    <row r="7" spans="1:14" ht="12.75" customHeight="1" x14ac:dyDescent="0.2">
      <c r="A7" s="1" t="s">
        <v>20</v>
      </c>
      <c r="B7" s="2">
        <v>9500</v>
      </c>
      <c r="C7" s="2">
        <v>9095</v>
      </c>
      <c r="D7" s="2">
        <v>8968</v>
      </c>
      <c r="E7" s="2">
        <v>200125</v>
      </c>
      <c r="F7" s="2">
        <v>3231575.2800000003</v>
      </c>
      <c r="G7" s="2">
        <v>1717840.1399999997</v>
      </c>
      <c r="H7" s="2">
        <v>787079</v>
      </c>
      <c r="I7" s="2">
        <v>0</v>
      </c>
      <c r="J7" s="2">
        <f t="shared" si="0"/>
        <v>787079</v>
      </c>
      <c r="K7" s="3">
        <f t="shared" si="1"/>
        <v>45.817942058333792</v>
      </c>
      <c r="L7" s="2">
        <f t="shared" si="2"/>
        <v>4162336.42</v>
      </c>
      <c r="M7" s="2">
        <f t="shared" si="3"/>
        <v>930761.13999999966</v>
      </c>
      <c r="N7" s="2">
        <f t="shared" si="4"/>
        <v>930761.13999999966</v>
      </c>
    </row>
    <row r="8" spans="1:14" ht="12.75" customHeight="1" x14ac:dyDescent="0.2">
      <c r="A8" s="1" t="s">
        <v>21</v>
      </c>
      <c r="B8" s="2">
        <v>1229</v>
      </c>
      <c r="C8" s="2">
        <v>1120</v>
      </c>
      <c r="D8" s="2">
        <v>1087</v>
      </c>
      <c r="E8" s="2">
        <v>85908</v>
      </c>
      <c r="F8" s="2">
        <v>118741.08</v>
      </c>
      <c r="G8" s="2">
        <v>951004.9</v>
      </c>
      <c r="H8" s="2">
        <v>276696</v>
      </c>
      <c r="I8" s="2">
        <v>0</v>
      </c>
      <c r="J8" s="2">
        <f t="shared" si="0"/>
        <v>276696</v>
      </c>
      <c r="K8" s="3">
        <f t="shared" si="1"/>
        <v>29.095118227045937</v>
      </c>
      <c r="L8" s="2">
        <f t="shared" si="2"/>
        <v>793049.98</v>
      </c>
      <c r="M8" s="2">
        <f t="shared" si="3"/>
        <v>674308.9</v>
      </c>
      <c r="N8" s="2">
        <f t="shared" si="4"/>
        <v>674308.9</v>
      </c>
    </row>
    <row r="9" spans="1:14" ht="12.75" customHeight="1" x14ac:dyDescent="0.2">
      <c r="A9" s="1" t="s">
        <v>22</v>
      </c>
      <c r="B9" s="2">
        <v>150</v>
      </c>
      <c r="C9" s="2">
        <v>105</v>
      </c>
      <c r="D9" s="2">
        <v>97</v>
      </c>
      <c r="E9" s="2">
        <v>38201</v>
      </c>
      <c r="F9" s="2">
        <v>-55185.89</v>
      </c>
      <c r="G9" s="2">
        <v>379608.42000000004</v>
      </c>
      <c r="H9" s="2">
        <v>123127</v>
      </c>
      <c r="I9" s="2">
        <v>0</v>
      </c>
      <c r="J9" s="2">
        <f t="shared" si="0"/>
        <v>123127</v>
      </c>
      <c r="K9" s="3">
        <f t="shared" si="1"/>
        <v>32.435265793103326</v>
      </c>
      <c r="L9" s="2">
        <f t="shared" si="2"/>
        <v>201295.53000000003</v>
      </c>
      <c r="M9" s="2">
        <f t="shared" si="3"/>
        <v>256481.42000000004</v>
      </c>
      <c r="N9" s="2">
        <f t="shared" si="4"/>
        <v>256481.42000000004</v>
      </c>
    </row>
    <row r="10" spans="1:14" ht="12.75" customHeight="1" x14ac:dyDescent="0.2">
      <c r="A10" s="1" t="s">
        <v>23</v>
      </c>
      <c r="B10" s="2">
        <f>SUM(B5:B9)</f>
        <v>15652</v>
      </c>
      <c r="C10" s="2">
        <f t="shared" ref="C10:J10" si="5">SUM(C5:C9)</f>
        <v>15042</v>
      </c>
      <c r="D10" s="2">
        <f t="shared" si="5"/>
        <v>14762</v>
      </c>
      <c r="E10" s="2">
        <f t="shared" si="5"/>
        <v>398804</v>
      </c>
      <c r="F10" s="2">
        <f t="shared" si="5"/>
        <v>7144163.6800000006</v>
      </c>
      <c r="G10" s="2">
        <f t="shared" si="5"/>
        <v>3700846.2699999996</v>
      </c>
      <c r="H10" s="2">
        <f t="shared" si="5"/>
        <v>1241144</v>
      </c>
      <c r="I10" s="2">
        <f t="shared" si="5"/>
        <v>0</v>
      </c>
      <c r="J10" s="2">
        <f t="shared" si="5"/>
        <v>1241144</v>
      </c>
      <c r="K10" s="3">
        <f t="shared" si="1"/>
        <v>33.536761849878197</v>
      </c>
      <c r="L10" s="2">
        <f t="shared" si="2"/>
        <v>9603865.9499999993</v>
      </c>
      <c r="M10" s="2">
        <f t="shared" si="3"/>
        <v>2459702.2699999996</v>
      </c>
      <c r="N10" s="2">
        <f t="shared" si="4"/>
        <v>2459702.2699999996</v>
      </c>
    </row>
    <row r="11" spans="1:14" ht="12.7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3"/>
      <c r="L11" s="2"/>
      <c r="M11" s="2"/>
      <c r="N11" s="2"/>
    </row>
    <row r="12" spans="1:14" ht="12.75" customHeight="1" x14ac:dyDescent="0.2">
      <c r="A12" s="1" t="s">
        <v>1</v>
      </c>
      <c r="B12" s="1" t="s">
        <v>24</v>
      </c>
      <c r="D12" s="1" t="s">
        <v>25</v>
      </c>
      <c r="J12" s="2"/>
      <c r="K12" s="3"/>
      <c r="L12" s="2"/>
      <c r="M12" s="2"/>
      <c r="N12" s="2"/>
    </row>
    <row r="13" spans="1:14" ht="12.75" customHeight="1" x14ac:dyDescent="0.2">
      <c r="A13" s="1" t="s">
        <v>4</v>
      </c>
      <c r="B13" s="1" t="s">
        <v>5</v>
      </c>
      <c r="C13" s="1" t="s">
        <v>6</v>
      </c>
      <c r="D13" s="1" t="s">
        <v>7</v>
      </c>
      <c r="E13" s="1" t="s">
        <v>8</v>
      </c>
      <c r="F13" s="1" t="s">
        <v>9</v>
      </c>
      <c r="G13" s="1" t="s">
        <v>10</v>
      </c>
      <c r="H13" s="1" t="s">
        <v>11</v>
      </c>
      <c r="I13" s="1" t="s">
        <v>12</v>
      </c>
      <c r="J13" s="1" t="s">
        <v>13</v>
      </c>
      <c r="K13" s="1" t="s">
        <v>14</v>
      </c>
      <c r="L13" s="1" t="s">
        <v>15</v>
      </c>
      <c r="M13" s="1" t="s">
        <v>16</v>
      </c>
      <c r="N13" s="1" t="s">
        <v>17</v>
      </c>
    </row>
    <row r="14" spans="1:14" ht="12.75" customHeight="1" x14ac:dyDescent="0.2">
      <c r="A14" s="1" t="s">
        <v>18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f t="shared" si="0"/>
        <v>0</v>
      </c>
      <c r="K14" s="3" t="e">
        <f t="shared" si="1"/>
        <v>#DIV/0!</v>
      </c>
      <c r="L14" s="2">
        <f t="shared" si="2"/>
        <v>0</v>
      </c>
      <c r="M14" s="2">
        <f t="shared" si="3"/>
        <v>0</v>
      </c>
      <c r="N14" s="2">
        <f t="shared" si="4"/>
        <v>0</v>
      </c>
    </row>
    <row r="15" spans="1:14" ht="12.75" customHeight="1" x14ac:dyDescent="0.2">
      <c r="A15" s="1" t="s">
        <v>19</v>
      </c>
      <c r="B15" s="2">
        <v>2802</v>
      </c>
      <c r="C15" s="2">
        <v>2796</v>
      </c>
      <c r="D15" s="2">
        <v>2786</v>
      </c>
      <c r="E15" s="2">
        <v>38514</v>
      </c>
      <c r="F15" s="2">
        <v>508192.43</v>
      </c>
      <c r="G15" s="2">
        <v>343250.53</v>
      </c>
      <c r="H15" s="2">
        <v>15704</v>
      </c>
      <c r="I15" s="2">
        <v>0</v>
      </c>
      <c r="J15" s="2">
        <f t="shared" si="0"/>
        <v>15704</v>
      </c>
      <c r="K15" s="3">
        <f t="shared" si="1"/>
        <v>4.5750839772920378</v>
      </c>
      <c r="L15" s="2">
        <f t="shared" si="2"/>
        <v>835738.96</v>
      </c>
      <c r="M15" s="2">
        <f t="shared" si="3"/>
        <v>327546.53000000003</v>
      </c>
      <c r="N15" s="2">
        <f t="shared" si="4"/>
        <v>327546.53000000003</v>
      </c>
    </row>
    <row r="16" spans="1:14" ht="12.75" customHeight="1" x14ac:dyDescent="0.2">
      <c r="A16" s="1" t="s">
        <v>20</v>
      </c>
      <c r="B16" s="2">
        <v>5624</v>
      </c>
      <c r="C16" s="2">
        <v>5382</v>
      </c>
      <c r="D16" s="2">
        <v>5342</v>
      </c>
      <c r="E16" s="2">
        <v>95745</v>
      </c>
      <c r="F16" s="2">
        <v>2935028</v>
      </c>
      <c r="G16" s="2">
        <v>979146.78999999992</v>
      </c>
      <c r="H16" s="2">
        <v>323740</v>
      </c>
      <c r="I16" s="2">
        <v>0</v>
      </c>
      <c r="J16" s="2">
        <f t="shared" si="0"/>
        <v>323740</v>
      </c>
      <c r="K16" s="3">
        <f t="shared" si="1"/>
        <v>33.063479685206346</v>
      </c>
      <c r="L16" s="2">
        <f t="shared" si="2"/>
        <v>3590434.79</v>
      </c>
      <c r="M16" s="2">
        <f t="shared" si="3"/>
        <v>655406.78999999992</v>
      </c>
      <c r="N16" s="2">
        <f t="shared" si="4"/>
        <v>655406.78999999992</v>
      </c>
    </row>
    <row r="17" spans="1:14" ht="12.75" customHeight="1" x14ac:dyDescent="0.2">
      <c r="A17" s="1" t="s">
        <v>21</v>
      </c>
      <c r="B17" s="2">
        <v>360</v>
      </c>
      <c r="C17" s="2">
        <v>312</v>
      </c>
      <c r="D17" s="2">
        <v>310</v>
      </c>
      <c r="E17" s="2">
        <v>41213</v>
      </c>
      <c r="F17" s="2">
        <v>269759.96999999997</v>
      </c>
      <c r="G17" s="2">
        <v>457733.43</v>
      </c>
      <c r="H17" s="2">
        <v>65389</v>
      </c>
      <c r="I17" s="2">
        <v>0</v>
      </c>
      <c r="J17" s="2">
        <f t="shared" si="0"/>
        <v>65389</v>
      </c>
      <c r="K17" s="3">
        <f t="shared" si="1"/>
        <v>14.285388768742541</v>
      </c>
      <c r="L17" s="2">
        <f t="shared" si="2"/>
        <v>662104.39999999991</v>
      </c>
      <c r="M17" s="2">
        <f t="shared" si="3"/>
        <v>392344.43</v>
      </c>
      <c r="N17" s="2">
        <f t="shared" si="4"/>
        <v>392344.43</v>
      </c>
    </row>
    <row r="18" spans="1:14" ht="12.75" customHeight="1" x14ac:dyDescent="0.2">
      <c r="A18" s="1" t="s">
        <v>22</v>
      </c>
      <c r="B18" s="2">
        <v>72</v>
      </c>
      <c r="C18" s="2">
        <v>52</v>
      </c>
      <c r="D18" s="2">
        <v>49</v>
      </c>
      <c r="E18" s="2">
        <v>7187</v>
      </c>
      <c r="F18" s="2">
        <v>33239.040000000001</v>
      </c>
      <c r="G18" s="2">
        <v>80969.81</v>
      </c>
      <c r="H18" s="2">
        <v>6801</v>
      </c>
      <c r="I18" s="2">
        <v>0</v>
      </c>
      <c r="J18" s="2">
        <f t="shared" si="0"/>
        <v>6801</v>
      </c>
      <c r="K18" s="3">
        <f t="shared" si="1"/>
        <v>8.3994268975066131</v>
      </c>
      <c r="L18" s="2">
        <f t="shared" si="2"/>
        <v>107407.85</v>
      </c>
      <c r="M18" s="2">
        <f t="shared" si="3"/>
        <v>74168.81</v>
      </c>
      <c r="N18" s="2">
        <f t="shared" si="4"/>
        <v>74168.81</v>
      </c>
    </row>
    <row r="19" spans="1:14" ht="12.75" customHeight="1" x14ac:dyDescent="0.2">
      <c r="A19" s="1" t="s">
        <v>23</v>
      </c>
      <c r="B19" s="2">
        <f t="shared" ref="B19:I19" si="6">SUM(B14:B18)</f>
        <v>8858</v>
      </c>
      <c r="C19" s="2">
        <f t="shared" si="6"/>
        <v>8542</v>
      </c>
      <c r="D19" s="2">
        <f t="shared" si="6"/>
        <v>8487</v>
      </c>
      <c r="E19" s="2">
        <f t="shared" si="6"/>
        <v>182659</v>
      </c>
      <c r="F19" s="2">
        <f t="shared" si="6"/>
        <v>3746219.4400000004</v>
      </c>
      <c r="G19" s="2">
        <f t="shared" si="6"/>
        <v>1861100.5599999998</v>
      </c>
      <c r="H19" s="2">
        <f t="shared" si="6"/>
        <v>411634</v>
      </c>
      <c r="I19" s="2">
        <f t="shared" si="6"/>
        <v>0</v>
      </c>
      <c r="J19" s="2">
        <f t="shared" si="0"/>
        <v>411634</v>
      </c>
      <c r="K19" s="3">
        <f t="shared" si="1"/>
        <v>22.117773152462007</v>
      </c>
      <c r="L19" s="2">
        <f t="shared" si="2"/>
        <v>5195686</v>
      </c>
      <c r="M19" s="2">
        <f t="shared" si="3"/>
        <v>1449466.5599999998</v>
      </c>
      <c r="N19" s="2">
        <f t="shared" si="4"/>
        <v>1449466.5599999998</v>
      </c>
    </row>
    <row r="20" spans="1:14" ht="12.7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3"/>
      <c r="L20" s="2"/>
      <c r="M20" s="2"/>
      <c r="N20" s="2"/>
    </row>
    <row r="21" spans="1:14" ht="12.75" customHeight="1" x14ac:dyDescent="0.2">
      <c r="A21" s="1" t="s">
        <v>1</v>
      </c>
      <c r="B21" s="1" t="s">
        <v>26</v>
      </c>
      <c r="D21" s="1" t="s">
        <v>27</v>
      </c>
      <c r="J21" s="2"/>
      <c r="K21" s="3"/>
      <c r="L21" s="2"/>
      <c r="M21" s="2"/>
      <c r="N21" s="2"/>
    </row>
    <row r="22" spans="1:14" ht="12.75" customHeight="1" x14ac:dyDescent="0.2">
      <c r="A22" s="1" t="s">
        <v>4</v>
      </c>
      <c r="B22" s="1" t="s">
        <v>5</v>
      </c>
      <c r="C22" s="1" t="s">
        <v>6</v>
      </c>
      <c r="D22" s="1" t="s">
        <v>7</v>
      </c>
      <c r="E22" s="1" t="s">
        <v>8</v>
      </c>
      <c r="F22" s="1" t="s">
        <v>9</v>
      </c>
      <c r="G22" s="1" t="s">
        <v>10</v>
      </c>
      <c r="H22" s="1" t="s">
        <v>11</v>
      </c>
      <c r="I22" s="1" t="s">
        <v>12</v>
      </c>
      <c r="J22" s="1" t="s">
        <v>13</v>
      </c>
      <c r="K22" s="1" t="s">
        <v>14</v>
      </c>
      <c r="L22" s="1" t="s">
        <v>15</v>
      </c>
      <c r="M22" s="1" t="s">
        <v>16</v>
      </c>
      <c r="N22" s="1" t="s">
        <v>17</v>
      </c>
    </row>
    <row r="23" spans="1:14" ht="12.75" customHeight="1" x14ac:dyDescent="0.2">
      <c r="A23" s="1" t="s">
        <v>18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0</v>
      </c>
      <c r="K23" s="3" t="e">
        <f t="shared" si="1"/>
        <v>#DIV/0!</v>
      </c>
      <c r="L23" s="2">
        <f t="shared" si="2"/>
        <v>0</v>
      </c>
      <c r="M23" s="2">
        <f t="shared" si="3"/>
        <v>0</v>
      </c>
      <c r="N23" s="2">
        <f t="shared" si="4"/>
        <v>0</v>
      </c>
    </row>
    <row r="24" spans="1:14" ht="12.75" customHeight="1" x14ac:dyDescent="0.2">
      <c r="A24" s="1" t="s">
        <v>19</v>
      </c>
      <c r="B24" s="2">
        <v>3221</v>
      </c>
      <c r="C24" s="2">
        <v>3146</v>
      </c>
      <c r="D24" s="2">
        <v>3145</v>
      </c>
      <c r="E24" s="2">
        <v>56940</v>
      </c>
      <c r="F24" s="2">
        <v>2732291.58</v>
      </c>
      <c r="G24" s="2">
        <v>499692.73</v>
      </c>
      <c r="H24" s="2">
        <v>44523</v>
      </c>
      <c r="I24" s="2">
        <v>0</v>
      </c>
      <c r="J24" s="2">
        <f t="shared" si="0"/>
        <v>44523</v>
      </c>
      <c r="K24" s="3">
        <f t="shared" si="1"/>
        <v>8.910075597857908</v>
      </c>
      <c r="L24" s="2">
        <f t="shared" si="2"/>
        <v>3187461.31</v>
      </c>
      <c r="M24" s="2">
        <f t="shared" si="3"/>
        <v>455169.73</v>
      </c>
      <c r="N24" s="2">
        <f t="shared" si="4"/>
        <v>455169.73</v>
      </c>
    </row>
    <row r="25" spans="1:14" ht="12.75" customHeight="1" x14ac:dyDescent="0.2">
      <c r="A25" s="1" t="s">
        <v>20</v>
      </c>
      <c r="B25" s="2">
        <v>6432</v>
      </c>
      <c r="C25" s="2">
        <v>5977</v>
      </c>
      <c r="D25" s="2">
        <v>5915</v>
      </c>
      <c r="E25" s="2">
        <v>84389</v>
      </c>
      <c r="F25" s="2">
        <v>4747196.55</v>
      </c>
      <c r="G25" s="2">
        <v>855027.96</v>
      </c>
      <c r="H25" s="2">
        <v>353925</v>
      </c>
      <c r="I25" s="2">
        <v>0</v>
      </c>
      <c r="J25" s="2">
        <f t="shared" si="0"/>
        <v>353925</v>
      </c>
      <c r="K25" s="3">
        <f t="shared" si="1"/>
        <v>41.393383205854462</v>
      </c>
      <c r="L25" s="2">
        <f t="shared" si="2"/>
        <v>5248299.51</v>
      </c>
      <c r="M25" s="2">
        <f t="shared" si="3"/>
        <v>501102.95999999996</v>
      </c>
      <c r="N25" s="2">
        <f t="shared" si="4"/>
        <v>501102.95999999996</v>
      </c>
    </row>
    <row r="26" spans="1:14" ht="12.75" customHeight="1" x14ac:dyDescent="0.2">
      <c r="A26" s="1" t="s">
        <v>21</v>
      </c>
      <c r="B26" s="2">
        <v>220</v>
      </c>
      <c r="C26" s="2">
        <v>184</v>
      </c>
      <c r="D26" s="2">
        <v>179</v>
      </c>
      <c r="E26" s="2">
        <v>36605</v>
      </c>
      <c r="F26" s="2">
        <v>281126.44999999995</v>
      </c>
      <c r="G26" s="2">
        <v>396005.81000000006</v>
      </c>
      <c r="H26" s="2">
        <v>22399</v>
      </c>
      <c r="I26" s="2">
        <v>0</v>
      </c>
      <c r="J26" s="2">
        <f t="shared" si="0"/>
        <v>22399</v>
      </c>
      <c r="K26" s="3">
        <f t="shared" si="1"/>
        <v>5.6562301447041889</v>
      </c>
      <c r="L26" s="2">
        <f t="shared" si="2"/>
        <v>654733.26</v>
      </c>
      <c r="M26" s="2">
        <f t="shared" si="3"/>
        <v>373606.81000000006</v>
      </c>
      <c r="N26" s="2">
        <f t="shared" si="4"/>
        <v>373606.81000000006</v>
      </c>
    </row>
    <row r="27" spans="1:14" ht="12.75" customHeight="1" x14ac:dyDescent="0.2">
      <c r="A27" s="1" t="s">
        <v>22</v>
      </c>
      <c r="B27" s="2">
        <v>84</v>
      </c>
      <c r="C27" s="2">
        <v>64</v>
      </c>
      <c r="D27" s="2">
        <v>63</v>
      </c>
      <c r="E27" s="2">
        <v>8943</v>
      </c>
      <c r="F27" s="2">
        <v>18290.96</v>
      </c>
      <c r="G27" s="2">
        <v>109459.44</v>
      </c>
      <c r="H27" s="2">
        <v>32829</v>
      </c>
      <c r="I27" s="2">
        <v>0</v>
      </c>
      <c r="J27" s="2">
        <f t="shared" si="0"/>
        <v>32829</v>
      </c>
      <c r="K27" s="3">
        <f t="shared" si="1"/>
        <v>29.991931257824817</v>
      </c>
      <c r="L27" s="2">
        <f t="shared" si="2"/>
        <v>94921.4</v>
      </c>
      <c r="M27" s="2">
        <f t="shared" si="3"/>
        <v>76630.44</v>
      </c>
      <c r="N27" s="2">
        <f t="shared" si="4"/>
        <v>76630.44</v>
      </c>
    </row>
    <row r="28" spans="1:14" ht="12.75" customHeight="1" x14ac:dyDescent="0.2">
      <c r="A28" s="1" t="s">
        <v>23</v>
      </c>
      <c r="B28" s="2">
        <f t="shared" ref="B28:I28" si="7">SUM(B23:B27)</f>
        <v>9957</v>
      </c>
      <c r="C28" s="2">
        <f t="shared" si="7"/>
        <v>9371</v>
      </c>
      <c r="D28" s="2">
        <f t="shared" si="7"/>
        <v>9302</v>
      </c>
      <c r="E28" s="2">
        <f t="shared" si="7"/>
        <v>186877</v>
      </c>
      <c r="F28" s="2">
        <f t="shared" si="7"/>
        <v>7778905.54</v>
      </c>
      <c r="G28" s="2">
        <f t="shared" si="7"/>
        <v>1860185.94</v>
      </c>
      <c r="H28" s="2">
        <f t="shared" si="7"/>
        <v>453676</v>
      </c>
      <c r="I28" s="2">
        <f t="shared" si="7"/>
        <v>0</v>
      </c>
      <c r="J28" s="2">
        <f t="shared" si="0"/>
        <v>453676</v>
      </c>
      <c r="K28" s="3">
        <f t="shared" si="1"/>
        <v>24.38874470796183</v>
      </c>
      <c r="L28" s="2">
        <f t="shared" si="2"/>
        <v>9185415.4800000004</v>
      </c>
      <c r="M28" s="2">
        <f t="shared" si="3"/>
        <v>1406509.94</v>
      </c>
      <c r="N28" s="2">
        <f t="shared" si="4"/>
        <v>1406509.94</v>
      </c>
    </row>
    <row r="29" spans="1:14" ht="12.75" customHeight="1" x14ac:dyDescent="0.2">
      <c r="J29" s="2"/>
      <c r="K29" s="3"/>
      <c r="L29" s="2"/>
      <c r="M29" s="2"/>
      <c r="N29" s="2"/>
    </row>
    <row r="30" spans="1:14" ht="19.5" customHeight="1" x14ac:dyDescent="0.2">
      <c r="A30" s="1" t="s">
        <v>28</v>
      </c>
      <c r="J30" s="2"/>
      <c r="K30" s="3"/>
      <c r="L30" s="2"/>
      <c r="M30" s="2"/>
      <c r="N30" s="2"/>
    </row>
    <row r="31" spans="1:14" ht="19.5" customHeight="1" x14ac:dyDescent="0.2">
      <c r="A31" s="1" t="s">
        <v>4</v>
      </c>
      <c r="B31" s="1" t="s">
        <v>5</v>
      </c>
      <c r="C31" s="1" t="s">
        <v>6</v>
      </c>
      <c r="D31" s="1" t="s">
        <v>7</v>
      </c>
      <c r="E31" s="1" t="s">
        <v>8</v>
      </c>
      <c r="F31" s="1" t="s">
        <v>9</v>
      </c>
      <c r="G31" s="1" t="s">
        <v>10</v>
      </c>
      <c r="H31" s="1" t="s">
        <v>11</v>
      </c>
      <c r="I31" s="1" t="s">
        <v>12</v>
      </c>
      <c r="J31" s="1" t="s">
        <v>13</v>
      </c>
      <c r="K31" s="1" t="s">
        <v>14</v>
      </c>
      <c r="L31" s="1" t="s">
        <v>15</v>
      </c>
      <c r="M31" s="1" t="s">
        <v>16</v>
      </c>
      <c r="N31" s="1" t="s">
        <v>17</v>
      </c>
    </row>
    <row r="32" spans="1:14" ht="18" customHeight="1" x14ac:dyDescent="0.2">
      <c r="A32" s="1" t="s">
        <v>18</v>
      </c>
      <c r="B32" s="2">
        <f t="shared" ref="B32:J36" si="8">B23+B14+B5</f>
        <v>0</v>
      </c>
      <c r="C32" s="2">
        <f t="shared" si="8"/>
        <v>0</v>
      </c>
      <c r="D32" s="2">
        <f t="shared" si="8"/>
        <v>0</v>
      </c>
      <c r="E32" s="2">
        <f t="shared" si="8"/>
        <v>0</v>
      </c>
      <c r="F32" s="2">
        <f t="shared" si="8"/>
        <v>0</v>
      </c>
      <c r="G32" s="2">
        <f t="shared" si="8"/>
        <v>0</v>
      </c>
      <c r="H32" s="2">
        <f t="shared" si="8"/>
        <v>0</v>
      </c>
      <c r="I32" s="2">
        <f t="shared" si="8"/>
        <v>0</v>
      </c>
      <c r="J32" s="2">
        <f t="shared" si="8"/>
        <v>0</v>
      </c>
      <c r="K32" s="3" t="e">
        <f t="shared" si="1"/>
        <v>#DIV/0!</v>
      </c>
      <c r="L32" s="2">
        <f t="shared" si="2"/>
        <v>0</v>
      </c>
      <c r="M32" s="2">
        <f t="shared" si="3"/>
        <v>0</v>
      </c>
      <c r="N32" s="2">
        <f t="shared" si="4"/>
        <v>0</v>
      </c>
    </row>
    <row r="33" spans="1:14" ht="18" customHeight="1" x14ac:dyDescent="0.2">
      <c r="A33" s="1" t="s">
        <v>19</v>
      </c>
      <c r="B33" s="2">
        <f t="shared" si="8"/>
        <v>10796</v>
      </c>
      <c r="C33" s="2">
        <f t="shared" si="8"/>
        <v>10664</v>
      </c>
      <c r="D33" s="2">
        <f t="shared" si="8"/>
        <v>10541</v>
      </c>
      <c r="E33" s="2">
        <f t="shared" si="8"/>
        <v>170024</v>
      </c>
      <c r="F33" s="2">
        <f t="shared" si="8"/>
        <v>7089517.2200000007</v>
      </c>
      <c r="G33" s="2">
        <f t="shared" si="8"/>
        <v>1495336.07</v>
      </c>
      <c r="H33" s="2">
        <f t="shared" si="8"/>
        <v>114469</v>
      </c>
      <c r="I33" s="2">
        <f t="shared" si="8"/>
        <v>0</v>
      </c>
      <c r="J33" s="2">
        <f t="shared" si="8"/>
        <v>114469</v>
      </c>
      <c r="K33" s="3">
        <f t="shared" si="1"/>
        <v>7.6550684689897164</v>
      </c>
      <c r="L33" s="2">
        <f t="shared" si="2"/>
        <v>8470384.290000001</v>
      </c>
      <c r="M33" s="2">
        <f t="shared" si="3"/>
        <v>1380867.07</v>
      </c>
      <c r="N33" s="2">
        <f t="shared" si="4"/>
        <v>1380867.07</v>
      </c>
    </row>
    <row r="34" spans="1:14" ht="18" customHeight="1" x14ac:dyDescent="0.2">
      <c r="A34" s="1" t="s">
        <v>20</v>
      </c>
      <c r="B34" s="2">
        <f t="shared" si="8"/>
        <v>21556</v>
      </c>
      <c r="C34" s="2">
        <f t="shared" si="8"/>
        <v>20454</v>
      </c>
      <c r="D34" s="2">
        <f t="shared" si="8"/>
        <v>20225</v>
      </c>
      <c r="E34" s="2">
        <f t="shared" si="8"/>
        <v>380259</v>
      </c>
      <c r="F34" s="2">
        <f t="shared" si="8"/>
        <v>10913799.83</v>
      </c>
      <c r="G34" s="2">
        <f t="shared" si="8"/>
        <v>3552014.8899999997</v>
      </c>
      <c r="H34" s="2">
        <f t="shared" si="8"/>
        <v>1464744</v>
      </c>
      <c r="I34" s="2">
        <f t="shared" si="8"/>
        <v>0</v>
      </c>
      <c r="J34" s="2">
        <f t="shared" si="8"/>
        <v>1464744</v>
      </c>
      <c r="K34" s="3">
        <f t="shared" si="1"/>
        <v>41.236989296517287</v>
      </c>
      <c r="L34" s="2">
        <f t="shared" si="2"/>
        <v>13001070.719999999</v>
      </c>
      <c r="M34" s="2">
        <f t="shared" si="3"/>
        <v>2087270.8899999997</v>
      </c>
      <c r="N34" s="2">
        <f t="shared" si="4"/>
        <v>2087270.8899999997</v>
      </c>
    </row>
    <row r="35" spans="1:14" ht="18" customHeight="1" x14ac:dyDescent="0.2">
      <c r="A35" s="1" t="s">
        <v>21</v>
      </c>
      <c r="B35" s="2">
        <f t="shared" si="8"/>
        <v>1809</v>
      </c>
      <c r="C35" s="2">
        <f t="shared" si="8"/>
        <v>1616</v>
      </c>
      <c r="D35" s="2">
        <f t="shared" si="8"/>
        <v>1576</v>
      </c>
      <c r="E35" s="2">
        <f t="shared" si="8"/>
        <v>163726</v>
      </c>
      <c r="F35" s="2">
        <f t="shared" si="8"/>
        <v>669627.49999999988</v>
      </c>
      <c r="G35" s="2">
        <f t="shared" si="8"/>
        <v>1804744.1400000001</v>
      </c>
      <c r="H35" s="2">
        <f t="shared" si="8"/>
        <v>364484</v>
      </c>
      <c r="I35" s="2">
        <f t="shared" si="8"/>
        <v>0</v>
      </c>
      <c r="J35" s="2">
        <f t="shared" si="8"/>
        <v>364484</v>
      </c>
      <c r="K35" s="3">
        <f t="shared" si="1"/>
        <v>20.195882170865502</v>
      </c>
      <c r="L35" s="2">
        <f t="shared" si="2"/>
        <v>2109887.64</v>
      </c>
      <c r="M35" s="2">
        <f t="shared" si="3"/>
        <v>1440260.1400000001</v>
      </c>
      <c r="N35" s="2">
        <f t="shared" si="4"/>
        <v>1440260.1400000001</v>
      </c>
    </row>
    <row r="36" spans="1:14" ht="18" customHeight="1" x14ac:dyDescent="0.2">
      <c r="A36" s="1" t="s">
        <v>22</v>
      </c>
      <c r="B36" s="2">
        <f t="shared" si="8"/>
        <v>306</v>
      </c>
      <c r="C36" s="2">
        <f t="shared" si="8"/>
        <v>221</v>
      </c>
      <c r="D36" s="2">
        <f t="shared" si="8"/>
        <v>209</v>
      </c>
      <c r="E36" s="2">
        <f t="shared" si="8"/>
        <v>54331</v>
      </c>
      <c r="F36" s="2">
        <f t="shared" si="8"/>
        <v>-3655.8899999999994</v>
      </c>
      <c r="G36" s="2">
        <f t="shared" si="8"/>
        <v>570037.67000000004</v>
      </c>
      <c r="H36" s="2">
        <f t="shared" si="8"/>
        <v>162757</v>
      </c>
      <c r="I36" s="2">
        <f t="shared" si="8"/>
        <v>0</v>
      </c>
      <c r="J36" s="2">
        <f t="shared" si="8"/>
        <v>162757</v>
      </c>
      <c r="K36" s="3">
        <f t="shared" si="1"/>
        <v>28.551972714364648</v>
      </c>
      <c r="L36" s="2">
        <f t="shared" si="2"/>
        <v>403624.78</v>
      </c>
      <c r="M36" s="2">
        <f t="shared" si="3"/>
        <v>407280.67000000004</v>
      </c>
      <c r="N36" s="2">
        <f t="shared" si="4"/>
        <v>407280.67000000004</v>
      </c>
    </row>
    <row r="37" spans="1:14" x14ac:dyDescent="0.2">
      <c r="A37" s="1" t="s">
        <v>13</v>
      </c>
      <c r="B37" s="2">
        <f>B36+B35+B34+B33+B32</f>
        <v>34467</v>
      </c>
      <c r="C37" s="2">
        <f t="shared" ref="C37:I37" si="9">C36+C35+C34+C33+C32</f>
        <v>32955</v>
      </c>
      <c r="D37" s="2">
        <f t="shared" si="9"/>
        <v>32551</v>
      </c>
      <c r="E37" s="2">
        <f t="shared" si="9"/>
        <v>768340</v>
      </c>
      <c r="F37" s="2">
        <f t="shared" si="9"/>
        <v>18669288.66</v>
      </c>
      <c r="G37" s="2">
        <f t="shared" si="9"/>
        <v>7422132.7699999996</v>
      </c>
      <c r="H37" s="2">
        <f t="shared" si="9"/>
        <v>2106454</v>
      </c>
      <c r="I37" s="2">
        <f t="shared" si="9"/>
        <v>0</v>
      </c>
      <c r="J37" s="2">
        <f>J36+J35+J34+J33+J32</f>
        <v>2106454</v>
      </c>
      <c r="K37" s="3">
        <f t="shared" si="1"/>
        <v>28.380710306264167</v>
      </c>
      <c r="L37" s="2">
        <f t="shared" si="2"/>
        <v>23984967.43</v>
      </c>
      <c r="M37" s="2">
        <f t="shared" si="3"/>
        <v>5315678.7699999996</v>
      </c>
      <c r="N37" s="2">
        <f t="shared" si="4"/>
        <v>5315678.7699999996</v>
      </c>
    </row>
    <row r="40" spans="1:14" ht="12.75" customHeight="1" x14ac:dyDescent="0.2">
      <c r="L40" s="4"/>
    </row>
  </sheetData>
  <mergeCells count="2">
    <mergeCell ref="A1:N1"/>
    <mergeCell ref="A2:N2"/>
  </mergeCells>
  <printOptions gridLines="1"/>
  <pageMargins left="0.25" right="0.25" top="0.25" bottom="0.25" header="0.25" footer="0.2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A1:N40"/>
  <sheetViews>
    <sheetView showOutlineSymbols="0" view="pageBreakPreview" zoomScaleNormal="100" zoomScaleSheetLayoutView="100" workbookViewId="0">
      <selection activeCell="M7" sqref="M6:M7"/>
    </sheetView>
  </sheetViews>
  <sheetFormatPr defaultColWidth="10" defaultRowHeight="12.75" customHeight="1" x14ac:dyDescent="0.2"/>
  <cols>
    <col min="1" max="8" width="10" style="1"/>
    <col min="9" max="9" width="8.7109375" style="1" customWidth="1"/>
    <col min="10" max="16384" width="10" style="1"/>
  </cols>
  <sheetData>
    <row r="1" spans="1:14" ht="15.75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.75" x14ac:dyDescent="0.2">
      <c r="A2" s="10" t="s">
        <v>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2.75" customHeight="1" x14ac:dyDescent="0.2">
      <c r="A3" s="1" t="s">
        <v>1</v>
      </c>
      <c r="B3" s="1" t="s">
        <v>2</v>
      </c>
      <c r="D3" s="1" t="s">
        <v>3</v>
      </c>
    </row>
    <row r="4" spans="1:14" ht="12.75" customHeight="1" x14ac:dyDescent="0.2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</row>
    <row r="5" spans="1:14" ht="12.75" customHeight="1" x14ac:dyDescent="0.2">
      <c r="A5" s="1" t="s">
        <v>18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f t="shared" ref="J5:J28" si="0">I5+H5</f>
        <v>0</v>
      </c>
      <c r="K5" s="3" t="e">
        <f t="shared" ref="K5:K37" si="1">J5/G5*100</f>
        <v>#DIV/0!</v>
      </c>
      <c r="L5" s="2">
        <f t="shared" ref="L5:L37" si="2">F5+G5-J5</f>
        <v>0</v>
      </c>
      <c r="M5" s="2">
        <f t="shared" ref="M5:M37" si="3">G5-J5</f>
        <v>0</v>
      </c>
      <c r="N5" s="2">
        <f t="shared" ref="N5:N37" si="4">G5-J5</f>
        <v>0</v>
      </c>
    </row>
    <row r="6" spans="1:14" ht="12.75" customHeight="1" x14ac:dyDescent="0.2">
      <c r="A6" s="1" t="s">
        <v>19</v>
      </c>
      <c r="B6" s="2">
        <v>4773</v>
      </c>
      <c r="C6" s="2">
        <v>4722</v>
      </c>
      <c r="D6" s="2">
        <v>4610</v>
      </c>
      <c r="E6" s="2">
        <v>74570</v>
      </c>
      <c r="F6" s="2">
        <v>3849033.21</v>
      </c>
      <c r="G6" s="2">
        <v>674389.42</v>
      </c>
      <c r="H6" s="2">
        <v>317876</v>
      </c>
      <c r="I6" s="2">
        <v>559932.04</v>
      </c>
      <c r="J6" s="2">
        <f t="shared" si="0"/>
        <v>877808.04</v>
      </c>
      <c r="K6" s="3">
        <f t="shared" si="1"/>
        <v>130.16337652509435</v>
      </c>
      <c r="L6" s="2">
        <f t="shared" si="2"/>
        <v>3645614.59</v>
      </c>
      <c r="M6" s="2">
        <f t="shared" si="3"/>
        <v>-203418.62</v>
      </c>
      <c r="N6" s="2">
        <f t="shared" si="4"/>
        <v>-203418.62</v>
      </c>
    </row>
    <row r="7" spans="1:14" ht="12.75" customHeight="1" x14ac:dyDescent="0.2">
      <c r="A7" s="1" t="s">
        <v>20</v>
      </c>
      <c r="B7" s="2">
        <v>9500</v>
      </c>
      <c r="C7" s="2">
        <v>9095</v>
      </c>
      <c r="D7" s="2">
        <v>8968</v>
      </c>
      <c r="E7" s="2">
        <v>200125</v>
      </c>
      <c r="F7" s="2">
        <v>3231575.2800000003</v>
      </c>
      <c r="G7" s="2">
        <v>1732469.02</v>
      </c>
      <c r="H7" s="2">
        <v>1985421</v>
      </c>
      <c r="I7" s="2">
        <v>14907.65</v>
      </c>
      <c r="J7" s="2">
        <f t="shared" si="0"/>
        <v>2000328.65</v>
      </c>
      <c r="K7" s="3">
        <f t="shared" si="1"/>
        <v>115.46114977571142</v>
      </c>
      <c r="L7" s="2">
        <f t="shared" si="2"/>
        <v>2963715.6500000008</v>
      </c>
      <c r="M7" s="2">
        <f t="shared" si="3"/>
        <v>-267859.62999999989</v>
      </c>
      <c r="N7" s="2">
        <f t="shared" si="4"/>
        <v>-267859.62999999989</v>
      </c>
    </row>
    <row r="8" spans="1:14" ht="12.75" customHeight="1" x14ac:dyDescent="0.2">
      <c r="A8" s="1" t="s">
        <v>21</v>
      </c>
      <c r="B8" s="2">
        <v>1229</v>
      </c>
      <c r="C8" s="2">
        <v>1120</v>
      </c>
      <c r="D8" s="2">
        <v>1087</v>
      </c>
      <c r="E8" s="2">
        <v>85908</v>
      </c>
      <c r="F8" s="2">
        <v>118741.08</v>
      </c>
      <c r="G8" s="2">
        <v>966142.60000000009</v>
      </c>
      <c r="H8" s="2">
        <v>1081670</v>
      </c>
      <c r="I8" s="2">
        <v>40710.769999999997</v>
      </c>
      <c r="J8" s="2">
        <f t="shared" si="0"/>
        <v>1122380.77</v>
      </c>
      <c r="K8" s="3">
        <f t="shared" si="1"/>
        <v>116.17133640520561</v>
      </c>
      <c r="L8" s="2">
        <f t="shared" si="2"/>
        <v>-37497.089999999851</v>
      </c>
      <c r="M8" s="2">
        <f t="shared" si="3"/>
        <v>-156238.16999999993</v>
      </c>
      <c r="N8" s="2">
        <f t="shared" si="4"/>
        <v>-156238.16999999993</v>
      </c>
    </row>
    <row r="9" spans="1:14" ht="12.75" customHeight="1" x14ac:dyDescent="0.2">
      <c r="A9" s="1" t="s">
        <v>22</v>
      </c>
      <c r="B9" s="2">
        <v>150</v>
      </c>
      <c r="C9" s="2">
        <v>105</v>
      </c>
      <c r="D9" s="2">
        <v>97</v>
      </c>
      <c r="E9" s="2">
        <v>38201</v>
      </c>
      <c r="F9" s="2">
        <v>-55539.89</v>
      </c>
      <c r="G9" s="2">
        <v>375977.28</v>
      </c>
      <c r="H9" s="2">
        <v>389728</v>
      </c>
      <c r="I9" s="2">
        <v>4407.84</v>
      </c>
      <c r="J9" s="2">
        <f t="shared" si="0"/>
        <v>394135.84</v>
      </c>
      <c r="K9" s="3">
        <f t="shared" si="1"/>
        <v>104.8296960922745</v>
      </c>
      <c r="L9" s="2">
        <f t="shared" si="2"/>
        <v>-73698.450000000012</v>
      </c>
      <c r="M9" s="2">
        <f t="shared" si="3"/>
        <v>-18158.559999999998</v>
      </c>
      <c r="N9" s="2">
        <f t="shared" si="4"/>
        <v>-18158.559999999998</v>
      </c>
    </row>
    <row r="10" spans="1:14" ht="12.75" customHeight="1" x14ac:dyDescent="0.2">
      <c r="A10" s="1" t="s">
        <v>23</v>
      </c>
      <c r="B10" s="2">
        <f>SUM(B5:B9)</f>
        <v>15652</v>
      </c>
      <c r="C10" s="2">
        <f t="shared" ref="C10:J10" si="5">SUM(C5:C9)</f>
        <v>15042</v>
      </c>
      <c r="D10" s="2">
        <f t="shared" si="5"/>
        <v>14762</v>
      </c>
      <c r="E10" s="2">
        <f t="shared" si="5"/>
        <v>398804</v>
      </c>
      <c r="F10" s="2">
        <f t="shared" si="5"/>
        <v>7143809.6800000006</v>
      </c>
      <c r="G10" s="2">
        <f t="shared" si="5"/>
        <v>3748978.3200000003</v>
      </c>
      <c r="H10" s="2">
        <f t="shared" si="5"/>
        <v>3774695</v>
      </c>
      <c r="I10" s="2">
        <f t="shared" si="5"/>
        <v>619958.30000000005</v>
      </c>
      <c r="J10" s="2">
        <f t="shared" si="5"/>
        <v>4394653.3</v>
      </c>
      <c r="K10" s="3">
        <f t="shared" si="1"/>
        <v>117.22269175458982</v>
      </c>
      <c r="L10" s="2">
        <f t="shared" si="2"/>
        <v>6498134.7000000002</v>
      </c>
      <c r="M10" s="2">
        <f t="shared" si="3"/>
        <v>-645674.97999999952</v>
      </c>
      <c r="N10" s="2">
        <f t="shared" si="4"/>
        <v>-645674.97999999952</v>
      </c>
    </row>
    <row r="11" spans="1:14" ht="12.7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3"/>
      <c r="L11" s="2"/>
      <c r="M11" s="2"/>
      <c r="N11" s="2"/>
    </row>
    <row r="12" spans="1:14" ht="12.75" customHeight="1" x14ac:dyDescent="0.2">
      <c r="A12" s="1" t="s">
        <v>1</v>
      </c>
      <c r="B12" s="1" t="s">
        <v>24</v>
      </c>
      <c r="D12" s="1" t="s">
        <v>25</v>
      </c>
      <c r="J12" s="2"/>
      <c r="K12" s="3"/>
      <c r="L12" s="2"/>
      <c r="M12" s="2"/>
      <c r="N12" s="2"/>
    </row>
    <row r="13" spans="1:14" ht="12.75" customHeight="1" x14ac:dyDescent="0.2">
      <c r="A13" s="1" t="s">
        <v>4</v>
      </c>
      <c r="B13" s="1" t="s">
        <v>5</v>
      </c>
      <c r="C13" s="1" t="s">
        <v>6</v>
      </c>
      <c r="D13" s="1" t="s">
        <v>7</v>
      </c>
      <c r="E13" s="1" t="s">
        <v>8</v>
      </c>
      <c r="F13" s="1" t="s">
        <v>9</v>
      </c>
      <c r="G13" s="1" t="s">
        <v>10</v>
      </c>
      <c r="H13" s="1" t="s">
        <v>11</v>
      </c>
      <c r="I13" s="1" t="s">
        <v>12</v>
      </c>
      <c r="J13" s="1" t="s">
        <v>13</v>
      </c>
      <c r="K13" s="1" t="s">
        <v>14</v>
      </c>
      <c r="L13" s="1" t="s">
        <v>15</v>
      </c>
      <c r="M13" s="1" t="s">
        <v>16</v>
      </c>
      <c r="N13" s="1" t="s">
        <v>17</v>
      </c>
    </row>
    <row r="14" spans="1:14" ht="12.75" customHeight="1" x14ac:dyDescent="0.2">
      <c r="A14" s="1" t="s">
        <v>18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f t="shared" si="0"/>
        <v>0</v>
      </c>
      <c r="K14" s="3" t="e">
        <f t="shared" si="1"/>
        <v>#DIV/0!</v>
      </c>
      <c r="L14" s="2">
        <f t="shared" si="2"/>
        <v>0</v>
      </c>
      <c r="M14" s="2">
        <f t="shared" si="3"/>
        <v>0</v>
      </c>
      <c r="N14" s="2">
        <f t="shared" si="4"/>
        <v>0</v>
      </c>
    </row>
    <row r="15" spans="1:14" ht="12.75" customHeight="1" x14ac:dyDescent="0.2">
      <c r="A15" s="1" t="s">
        <v>19</v>
      </c>
      <c r="B15" s="2">
        <v>2802</v>
      </c>
      <c r="C15" s="2">
        <v>2796</v>
      </c>
      <c r="D15" s="2">
        <v>2786</v>
      </c>
      <c r="E15" s="2">
        <v>38514</v>
      </c>
      <c r="F15" s="2">
        <v>508192.43</v>
      </c>
      <c r="G15" s="2">
        <v>345493.36</v>
      </c>
      <c r="H15" s="2">
        <v>53086</v>
      </c>
      <c r="I15" s="2">
        <v>318649.08</v>
      </c>
      <c r="J15" s="2">
        <f t="shared" si="0"/>
        <v>371735.08</v>
      </c>
      <c r="K15" s="3">
        <f t="shared" si="1"/>
        <v>107.59543396145155</v>
      </c>
      <c r="L15" s="2">
        <f t="shared" si="2"/>
        <v>481950.71</v>
      </c>
      <c r="M15" s="2">
        <f t="shared" si="3"/>
        <v>-26241.72000000003</v>
      </c>
      <c r="N15" s="2">
        <f t="shared" si="4"/>
        <v>-26241.72000000003</v>
      </c>
    </row>
    <row r="16" spans="1:14" ht="12.75" customHeight="1" x14ac:dyDescent="0.2">
      <c r="A16" s="1" t="s">
        <v>20</v>
      </c>
      <c r="B16" s="2">
        <v>5624</v>
      </c>
      <c r="C16" s="2">
        <v>5382</v>
      </c>
      <c r="D16" s="2">
        <v>5342</v>
      </c>
      <c r="E16" s="2">
        <v>95745</v>
      </c>
      <c r="F16" s="2">
        <v>2935028</v>
      </c>
      <c r="G16" s="2">
        <v>982678.84</v>
      </c>
      <c r="H16" s="2">
        <v>1089291</v>
      </c>
      <c r="I16" s="2">
        <v>112587.87</v>
      </c>
      <c r="J16" s="2">
        <f t="shared" si="0"/>
        <v>1201878.8700000001</v>
      </c>
      <c r="K16" s="3">
        <f t="shared" si="1"/>
        <v>122.30637529551365</v>
      </c>
      <c r="L16" s="2">
        <f t="shared" si="2"/>
        <v>2715827.9699999997</v>
      </c>
      <c r="M16" s="2">
        <f t="shared" si="3"/>
        <v>-219200.03000000014</v>
      </c>
      <c r="N16" s="2">
        <f t="shared" si="4"/>
        <v>-219200.03000000014</v>
      </c>
    </row>
    <row r="17" spans="1:14" ht="12.75" customHeight="1" x14ac:dyDescent="0.2">
      <c r="A17" s="1" t="s">
        <v>21</v>
      </c>
      <c r="B17" s="2">
        <v>360</v>
      </c>
      <c r="C17" s="2">
        <v>312</v>
      </c>
      <c r="D17" s="2">
        <v>310</v>
      </c>
      <c r="E17" s="2">
        <v>41213</v>
      </c>
      <c r="F17" s="2">
        <v>269759.96999999997</v>
      </c>
      <c r="G17" s="2">
        <v>501796.06</v>
      </c>
      <c r="H17" s="2">
        <v>636493</v>
      </c>
      <c r="I17" s="2">
        <v>19228.419999999998</v>
      </c>
      <c r="J17" s="2">
        <f t="shared" si="0"/>
        <v>655721.42000000004</v>
      </c>
      <c r="K17" s="3">
        <f t="shared" si="1"/>
        <v>130.67488413520027</v>
      </c>
      <c r="L17" s="2">
        <f t="shared" si="2"/>
        <v>115834.60999999999</v>
      </c>
      <c r="M17" s="2">
        <f t="shared" si="3"/>
        <v>-153925.36000000004</v>
      </c>
      <c r="N17" s="2">
        <f t="shared" si="4"/>
        <v>-153925.36000000004</v>
      </c>
    </row>
    <row r="18" spans="1:14" ht="12.75" customHeight="1" x14ac:dyDescent="0.2">
      <c r="A18" s="1" t="s">
        <v>22</v>
      </c>
      <c r="B18" s="2">
        <v>72</v>
      </c>
      <c r="C18" s="2">
        <v>52</v>
      </c>
      <c r="D18" s="2">
        <v>49</v>
      </c>
      <c r="E18" s="2">
        <v>7187</v>
      </c>
      <c r="F18" s="2">
        <v>33239.040000000001</v>
      </c>
      <c r="G18" s="2">
        <v>81994.2</v>
      </c>
      <c r="H18" s="2">
        <v>82632</v>
      </c>
      <c r="I18" s="2">
        <v>29554.36</v>
      </c>
      <c r="J18" s="2">
        <f t="shared" si="0"/>
        <v>112186.36</v>
      </c>
      <c r="K18" s="3">
        <f t="shared" si="1"/>
        <v>136.8223118220557</v>
      </c>
      <c r="L18" s="2">
        <f t="shared" si="2"/>
        <v>3046.8799999999901</v>
      </c>
      <c r="M18" s="2">
        <f t="shared" si="3"/>
        <v>-30192.160000000003</v>
      </c>
      <c r="N18" s="2">
        <f t="shared" si="4"/>
        <v>-30192.160000000003</v>
      </c>
    </row>
    <row r="19" spans="1:14" ht="12.75" customHeight="1" x14ac:dyDescent="0.2">
      <c r="A19" s="1" t="s">
        <v>23</v>
      </c>
      <c r="B19" s="2">
        <f t="shared" ref="B19:I19" si="6">SUM(B14:B18)</f>
        <v>8858</v>
      </c>
      <c r="C19" s="2">
        <f t="shared" si="6"/>
        <v>8542</v>
      </c>
      <c r="D19" s="2">
        <f t="shared" si="6"/>
        <v>8487</v>
      </c>
      <c r="E19" s="2">
        <f t="shared" si="6"/>
        <v>182659</v>
      </c>
      <c r="F19" s="2">
        <f t="shared" si="6"/>
        <v>3746219.4400000004</v>
      </c>
      <c r="G19" s="2">
        <f t="shared" si="6"/>
        <v>1911962.46</v>
      </c>
      <c r="H19" s="2">
        <f t="shared" si="6"/>
        <v>1861502</v>
      </c>
      <c r="I19" s="2">
        <f t="shared" si="6"/>
        <v>480019.73</v>
      </c>
      <c r="J19" s="2">
        <f t="shared" si="0"/>
        <v>2341521.73</v>
      </c>
      <c r="K19" s="3">
        <f t="shared" si="1"/>
        <v>122.46693012999847</v>
      </c>
      <c r="L19" s="2">
        <f t="shared" si="2"/>
        <v>3316660.1700000004</v>
      </c>
      <c r="M19" s="2">
        <f t="shared" si="3"/>
        <v>-429559.27</v>
      </c>
      <c r="N19" s="2">
        <f t="shared" si="4"/>
        <v>-429559.27</v>
      </c>
    </row>
    <row r="20" spans="1:14" ht="12.7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3"/>
      <c r="L20" s="2"/>
      <c r="M20" s="2"/>
      <c r="N20" s="2"/>
    </row>
    <row r="21" spans="1:14" ht="12.75" customHeight="1" x14ac:dyDescent="0.2">
      <c r="A21" s="1" t="s">
        <v>1</v>
      </c>
      <c r="B21" s="1" t="s">
        <v>26</v>
      </c>
      <c r="D21" s="1" t="s">
        <v>27</v>
      </c>
      <c r="J21" s="2"/>
      <c r="K21" s="3"/>
      <c r="L21" s="2"/>
      <c r="M21" s="2"/>
      <c r="N21" s="2"/>
    </row>
    <row r="22" spans="1:14" ht="12.75" customHeight="1" x14ac:dyDescent="0.2">
      <c r="A22" s="1" t="s">
        <v>4</v>
      </c>
      <c r="B22" s="1" t="s">
        <v>5</v>
      </c>
      <c r="C22" s="1" t="s">
        <v>6</v>
      </c>
      <c r="D22" s="1" t="s">
        <v>7</v>
      </c>
      <c r="E22" s="1" t="s">
        <v>8</v>
      </c>
      <c r="F22" s="1" t="s">
        <v>9</v>
      </c>
      <c r="G22" s="1" t="s">
        <v>10</v>
      </c>
      <c r="H22" s="1" t="s">
        <v>11</v>
      </c>
      <c r="I22" s="1" t="s">
        <v>12</v>
      </c>
      <c r="J22" s="1" t="s">
        <v>13</v>
      </c>
      <c r="K22" s="1" t="s">
        <v>14</v>
      </c>
      <c r="L22" s="1" t="s">
        <v>15</v>
      </c>
      <c r="M22" s="1" t="s">
        <v>16</v>
      </c>
      <c r="N22" s="1" t="s">
        <v>17</v>
      </c>
    </row>
    <row r="23" spans="1:14" ht="12.75" customHeight="1" x14ac:dyDescent="0.2">
      <c r="A23" s="1" t="s">
        <v>18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0</v>
      </c>
      <c r="K23" s="3" t="e">
        <f t="shared" si="1"/>
        <v>#DIV/0!</v>
      </c>
      <c r="L23" s="2">
        <f t="shared" si="2"/>
        <v>0</v>
      </c>
      <c r="M23" s="2">
        <f t="shared" si="3"/>
        <v>0</v>
      </c>
      <c r="N23" s="2">
        <f t="shared" si="4"/>
        <v>0</v>
      </c>
    </row>
    <row r="24" spans="1:14" ht="12.75" customHeight="1" x14ac:dyDescent="0.2">
      <c r="A24" s="1" t="s">
        <v>19</v>
      </c>
      <c r="B24" s="2">
        <v>3221</v>
      </c>
      <c r="C24" s="2">
        <v>3146</v>
      </c>
      <c r="D24" s="2">
        <v>3145</v>
      </c>
      <c r="E24" s="2">
        <v>56940</v>
      </c>
      <c r="F24" s="2">
        <v>2732291.58</v>
      </c>
      <c r="G24" s="2">
        <v>485903.73</v>
      </c>
      <c r="H24" s="2">
        <v>133945</v>
      </c>
      <c r="I24" s="2">
        <v>451781.42</v>
      </c>
      <c r="J24" s="2">
        <f t="shared" si="0"/>
        <v>585726.41999999993</v>
      </c>
      <c r="K24" s="3">
        <f t="shared" si="1"/>
        <v>120.54371757961191</v>
      </c>
      <c r="L24" s="2">
        <f t="shared" si="2"/>
        <v>2632468.89</v>
      </c>
      <c r="M24" s="2">
        <f t="shared" si="3"/>
        <v>-99822.689999999944</v>
      </c>
      <c r="N24" s="2">
        <f t="shared" si="4"/>
        <v>-99822.689999999944</v>
      </c>
    </row>
    <row r="25" spans="1:14" ht="12.75" customHeight="1" x14ac:dyDescent="0.2">
      <c r="A25" s="1" t="s">
        <v>20</v>
      </c>
      <c r="B25" s="2">
        <v>6432</v>
      </c>
      <c r="C25" s="2">
        <v>5977</v>
      </c>
      <c r="D25" s="2">
        <v>5915</v>
      </c>
      <c r="E25" s="2">
        <v>84389</v>
      </c>
      <c r="F25" s="2">
        <v>4747196.55</v>
      </c>
      <c r="G25" s="2">
        <v>867496.08000000007</v>
      </c>
      <c r="H25" s="2">
        <v>988006</v>
      </c>
      <c r="I25" s="2">
        <v>90519.7</v>
      </c>
      <c r="J25" s="2">
        <f t="shared" si="0"/>
        <v>1078525.7</v>
      </c>
      <c r="K25" s="3">
        <f t="shared" si="1"/>
        <v>124.32629090381594</v>
      </c>
      <c r="L25" s="2">
        <f t="shared" si="2"/>
        <v>4536166.93</v>
      </c>
      <c r="M25" s="2">
        <f t="shared" si="3"/>
        <v>-211029.61999999988</v>
      </c>
      <c r="N25" s="2">
        <f t="shared" si="4"/>
        <v>-211029.61999999988</v>
      </c>
    </row>
    <row r="26" spans="1:14" ht="12.75" customHeight="1" x14ac:dyDescent="0.2">
      <c r="A26" s="1" t="s">
        <v>21</v>
      </c>
      <c r="B26" s="2">
        <v>220</v>
      </c>
      <c r="C26" s="2">
        <v>184</v>
      </c>
      <c r="D26" s="2">
        <v>179</v>
      </c>
      <c r="E26" s="2">
        <v>36605</v>
      </c>
      <c r="F26" s="2">
        <v>281126.44999999995</v>
      </c>
      <c r="G26" s="2">
        <v>396479.56000000006</v>
      </c>
      <c r="H26" s="2">
        <v>639278</v>
      </c>
      <c r="I26" s="2">
        <v>-92905.47</v>
      </c>
      <c r="J26" s="2">
        <f t="shared" si="0"/>
        <v>546372.53</v>
      </c>
      <c r="K26" s="3">
        <f t="shared" si="1"/>
        <v>137.8059766813704</v>
      </c>
      <c r="L26" s="2">
        <f t="shared" si="2"/>
        <v>131233.47999999998</v>
      </c>
      <c r="M26" s="2">
        <f t="shared" si="3"/>
        <v>-149892.96999999997</v>
      </c>
      <c r="N26" s="2">
        <f t="shared" si="4"/>
        <v>-149892.96999999997</v>
      </c>
    </row>
    <row r="27" spans="1:14" ht="12.75" customHeight="1" x14ac:dyDescent="0.2">
      <c r="A27" s="1" t="s">
        <v>22</v>
      </c>
      <c r="B27" s="2">
        <v>84</v>
      </c>
      <c r="C27" s="2">
        <v>64</v>
      </c>
      <c r="D27" s="2">
        <v>63</v>
      </c>
      <c r="E27" s="2">
        <v>8943</v>
      </c>
      <c r="F27" s="2">
        <v>18290.96</v>
      </c>
      <c r="G27" s="2">
        <v>112386.54</v>
      </c>
      <c r="H27" s="2">
        <v>110606</v>
      </c>
      <c r="I27" s="2">
        <v>9179.2900000000009</v>
      </c>
      <c r="J27" s="2">
        <f t="shared" si="0"/>
        <v>119785.29000000001</v>
      </c>
      <c r="K27" s="3">
        <f t="shared" si="1"/>
        <v>106.58330615036287</v>
      </c>
      <c r="L27" s="2">
        <f t="shared" si="2"/>
        <v>10892.209999999992</v>
      </c>
      <c r="M27" s="2">
        <f t="shared" si="3"/>
        <v>-7398.7500000000146</v>
      </c>
      <c r="N27" s="2">
        <f t="shared" si="4"/>
        <v>-7398.7500000000146</v>
      </c>
    </row>
    <row r="28" spans="1:14" ht="12.75" customHeight="1" x14ac:dyDescent="0.2">
      <c r="A28" s="1" t="s">
        <v>23</v>
      </c>
      <c r="B28" s="2">
        <f t="shared" ref="B28:I28" si="7">SUM(B23:B27)</f>
        <v>9957</v>
      </c>
      <c r="C28" s="2">
        <f t="shared" si="7"/>
        <v>9371</v>
      </c>
      <c r="D28" s="2">
        <f t="shared" si="7"/>
        <v>9302</v>
      </c>
      <c r="E28" s="2">
        <f t="shared" si="7"/>
        <v>186877</v>
      </c>
      <c r="F28" s="2">
        <f t="shared" si="7"/>
        <v>7778905.54</v>
      </c>
      <c r="G28" s="2">
        <f t="shared" si="7"/>
        <v>1862265.9100000001</v>
      </c>
      <c r="H28" s="2">
        <f t="shared" si="7"/>
        <v>1871835</v>
      </c>
      <c r="I28" s="2">
        <f t="shared" si="7"/>
        <v>458574.94</v>
      </c>
      <c r="J28" s="2">
        <f t="shared" si="0"/>
        <v>2330409.94</v>
      </c>
      <c r="K28" s="3">
        <f t="shared" si="1"/>
        <v>125.13840947665737</v>
      </c>
      <c r="L28" s="2">
        <f t="shared" si="2"/>
        <v>7310761.5099999998</v>
      </c>
      <c r="M28" s="2">
        <f t="shared" si="3"/>
        <v>-468144.0299999998</v>
      </c>
      <c r="N28" s="2">
        <f t="shared" si="4"/>
        <v>-468144.0299999998</v>
      </c>
    </row>
    <row r="29" spans="1:14" ht="12.75" customHeight="1" x14ac:dyDescent="0.2">
      <c r="J29" s="2"/>
      <c r="K29" s="3"/>
      <c r="L29" s="2"/>
      <c r="M29" s="2"/>
      <c r="N29" s="2"/>
    </row>
    <row r="30" spans="1:14" ht="19.5" customHeight="1" x14ac:dyDescent="0.2">
      <c r="A30" s="1" t="s">
        <v>28</v>
      </c>
      <c r="J30" s="2"/>
      <c r="K30" s="3"/>
      <c r="L30" s="2"/>
      <c r="M30" s="2"/>
      <c r="N30" s="2"/>
    </row>
    <row r="31" spans="1:14" ht="19.5" customHeight="1" x14ac:dyDescent="0.2">
      <c r="A31" s="1" t="s">
        <v>4</v>
      </c>
      <c r="B31" s="1" t="s">
        <v>5</v>
      </c>
      <c r="C31" s="1" t="s">
        <v>6</v>
      </c>
      <c r="D31" s="1" t="s">
        <v>7</v>
      </c>
      <c r="E31" s="1" t="s">
        <v>8</v>
      </c>
      <c r="F31" s="1" t="s">
        <v>9</v>
      </c>
      <c r="G31" s="1" t="s">
        <v>10</v>
      </c>
      <c r="H31" s="1" t="s">
        <v>11</v>
      </c>
      <c r="I31" s="1" t="s">
        <v>12</v>
      </c>
      <c r="J31" s="1" t="s">
        <v>13</v>
      </c>
      <c r="K31" s="1" t="s">
        <v>14</v>
      </c>
      <c r="L31" s="1" t="s">
        <v>15</v>
      </c>
      <c r="M31" s="1" t="s">
        <v>16</v>
      </c>
      <c r="N31" s="1" t="s">
        <v>17</v>
      </c>
    </row>
    <row r="32" spans="1:14" ht="18" customHeight="1" x14ac:dyDescent="0.2">
      <c r="A32" s="1" t="s">
        <v>18</v>
      </c>
      <c r="B32" s="2">
        <f t="shared" ref="B32:J36" si="8">B23+B14+B5</f>
        <v>0</v>
      </c>
      <c r="C32" s="2">
        <f t="shared" si="8"/>
        <v>0</v>
      </c>
      <c r="D32" s="2">
        <f t="shared" si="8"/>
        <v>0</v>
      </c>
      <c r="E32" s="2">
        <f t="shared" si="8"/>
        <v>0</v>
      </c>
      <c r="F32" s="2">
        <f t="shared" si="8"/>
        <v>0</v>
      </c>
      <c r="G32" s="2">
        <f t="shared" si="8"/>
        <v>0</v>
      </c>
      <c r="H32" s="2">
        <f t="shared" si="8"/>
        <v>0</v>
      </c>
      <c r="I32" s="2">
        <f t="shared" si="8"/>
        <v>0</v>
      </c>
      <c r="J32" s="2">
        <f t="shared" si="8"/>
        <v>0</v>
      </c>
      <c r="K32" s="3" t="e">
        <f t="shared" si="1"/>
        <v>#DIV/0!</v>
      </c>
      <c r="L32" s="2">
        <f t="shared" si="2"/>
        <v>0</v>
      </c>
      <c r="M32" s="2">
        <f t="shared" si="3"/>
        <v>0</v>
      </c>
      <c r="N32" s="2">
        <f t="shared" si="4"/>
        <v>0</v>
      </c>
    </row>
    <row r="33" spans="1:14" ht="18" customHeight="1" x14ac:dyDescent="0.2">
      <c r="A33" s="1" t="s">
        <v>19</v>
      </c>
      <c r="B33" s="2">
        <f t="shared" si="8"/>
        <v>10796</v>
      </c>
      <c r="C33" s="2">
        <f t="shared" si="8"/>
        <v>10664</v>
      </c>
      <c r="D33" s="2">
        <f t="shared" si="8"/>
        <v>10541</v>
      </c>
      <c r="E33" s="2">
        <f t="shared" si="8"/>
        <v>170024</v>
      </c>
      <c r="F33" s="2">
        <f t="shared" si="8"/>
        <v>7089517.2200000007</v>
      </c>
      <c r="G33" s="2">
        <f t="shared" si="8"/>
        <v>1505786.51</v>
      </c>
      <c r="H33" s="2">
        <f t="shared" si="8"/>
        <v>504907</v>
      </c>
      <c r="I33" s="2">
        <f t="shared" si="8"/>
        <v>1330362.54</v>
      </c>
      <c r="J33" s="2">
        <f t="shared" si="8"/>
        <v>1835269.54</v>
      </c>
      <c r="K33" s="3">
        <f t="shared" si="1"/>
        <v>121.88112510052969</v>
      </c>
      <c r="L33" s="2">
        <f t="shared" si="2"/>
        <v>6760034.1900000004</v>
      </c>
      <c r="M33" s="2">
        <f t="shared" si="3"/>
        <v>-329483.03000000003</v>
      </c>
      <c r="N33" s="2">
        <f t="shared" si="4"/>
        <v>-329483.03000000003</v>
      </c>
    </row>
    <row r="34" spans="1:14" ht="18" customHeight="1" x14ac:dyDescent="0.2">
      <c r="A34" s="1" t="s">
        <v>20</v>
      </c>
      <c r="B34" s="2">
        <f t="shared" si="8"/>
        <v>21556</v>
      </c>
      <c r="C34" s="2">
        <f t="shared" si="8"/>
        <v>20454</v>
      </c>
      <c r="D34" s="2">
        <f t="shared" si="8"/>
        <v>20225</v>
      </c>
      <c r="E34" s="2">
        <f t="shared" si="8"/>
        <v>380259</v>
      </c>
      <c r="F34" s="2">
        <f t="shared" si="8"/>
        <v>10913799.83</v>
      </c>
      <c r="G34" s="2">
        <f t="shared" si="8"/>
        <v>3582643.94</v>
      </c>
      <c r="H34" s="2">
        <f t="shared" si="8"/>
        <v>4062718</v>
      </c>
      <c r="I34" s="2">
        <f t="shared" si="8"/>
        <v>218015.22</v>
      </c>
      <c r="J34" s="2">
        <f t="shared" si="8"/>
        <v>4280733.2200000007</v>
      </c>
      <c r="K34" s="3">
        <f t="shared" si="1"/>
        <v>119.4853100584704</v>
      </c>
      <c r="L34" s="2">
        <f t="shared" si="2"/>
        <v>10215710.549999999</v>
      </c>
      <c r="M34" s="2">
        <f t="shared" si="3"/>
        <v>-698089.28000000073</v>
      </c>
      <c r="N34" s="2">
        <f t="shared" si="4"/>
        <v>-698089.28000000073</v>
      </c>
    </row>
    <row r="35" spans="1:14" ht="18" customHeight="1" x14ac:dyDescent="0.2">
      <c r="A35" s="1" t="s">
        <v>21</v>
      </c>
      <c r="B35" s="2">
        <f t="shared" si="8"/>
        <v>1809</v>
      </c>
      <c r="C35" s="2">
        <f t="shared" si="8"/>
        <v>1616</v>
      </c>
      <c r="D35" s="2">
        <f t="shared" si="8"/>
        <v>1576</v>
      </c>
      <c r="E35" s="2">
        <f t="shared" si="8"/>
        <v>163726</v>
      </c>
      <c r="F35" s="2">
        <f t="shared" si="8"/>
        <v>669627.49999999988</v>
      </c>
      <c r="G35" s="2">
        <f t="shared" si="8"/>
        <v>1864418.2200000002</v>
      </c>
      <c r="H35" s="2">
        <f t="shared" si="8"/>
        <v>2357441</v>
      </c>
      <c r="I35" s="2">
        <f t="shared" si="8"/>
        <v>-32966.280000000006</v>
      </c>
      <c r="J35" s="2">
        <f t="shared" si="8"/>
        <v>2324474.7200000002</v>
      </c>
      <c r="K35" s="3">
        <f t="shared" si="1"/>
        <v>124.6756063132659</v>
      </c>
      <c r="L35" s="2">
        <f t="shared" si="2"/>
        <v>209571</v>
      </c>
      <c r="M35" s="2">
        <f t="shared" si="3"/>
        <v>-460056.5</v>
      </c>
      <c r="N35" s="2">
        <f t="shared" si="4"/>
        <v>-460056.5</v>
      </c>
    </row>
    <row r="36" spans="1:14" ht="18" customHeight="1" x14ac:dyDescent="0.2">
      <c r="A36" s="1" t="s">
        <v>22</v>
      </c>
      <c r="B36" s="2">
        <f t="shared" si="8"/>
        <v>306</v>
      </c>
      <c r="C36" s="2">
        <f t="shared" si="8"/>
        <v>221</v>
      </c>
      <c r="D36" s="2">
        <f t="shared" si="8"/>
        <v>209</v>
      </c>
      <c r="E36" s="2">
        <f t="shared" si="8"/>
        <v>54331</v>
      </c>
      <c r="F36" s="2">
        <f t="shared" si="8"/>
        <v>-4009.8899999999994</v>
      </c>
      <c r="G36" s="2">
        <f t="shared" si="8"/>
        <v>570358.02</v>
      </c>
      <c r="H36" s="2">
        <f t="shared" si="8"/>
        <v>582966</v>
      </c>
      <c r="I36" s="2">
        <f t="shared" si="8"/>
        <v>43141.490000000005</v>
      </c>
      <c r="J36" s="2">
        <f t="shared" si="8"/>
        <v>626107.49</v>
      </c>
      <c r="K36" s="3">
        <f t="shared" si="1"/>
        <v>109.77446937627001</v>
      </c>
      <c r="L36" s="2">
        <f t="shared" si="2"/>
        <v>-59759.359999999986</v>
      </c>
      <c r="M36" s="2">
        <f t="shared" si="3"/>
        <v>-55749.469999999972</v>
      </c>
      <c r="N36" s="2">
        <f t="shared" si="4"/>
        <v>-55749.469999999972</v>
      </c>
    </row>
    <row r="37" spans="1:14" x14ac:dyDescent="0.2">
      <c r="A37" s="1" t="s">
        <v>13</v>
      </c>
      <c r="B37" s="2">
        <f>B36+B35+B34+B33+B32</f>
        <v>34467</v>
      </c>
      <c r="C37" s="2">
        <f t="shared" ref="C37:I37" si="9">C36+C35+C34+C33+C32</f>
        <v>32955</v>
      </c>
      <c r="D37" s="2">
        <f t="shared" si="9"/>
        <v>32551</v>
      </c>
      <c r="E37" s="2">
        <f t="shared" si="9"/>
        <v>768340</v>
      </c>
      <c r="F37" s="2">
        <f t="shared" si="9"/>
        <v>18668934.66</v>
      </c>
      <c r="G37" s="2">
        <f t="shared" si="9"/>
        <v>7523206.6899999995</v>
      </c>
      <c r="H37" s="2">
        <f t="shared" si="9"/>
        <v>7508032</v>
      </c>
      <c r="I37" s="2">
        <f t="shared" si="9"/>
        <v>1558552.97</v>
      </c>
      <c r="J37" s="2">
        <f>J36+J35+J34+J33+J32</f>
        <v>9066584.9700000007</v>
      </c>
      <c r="K37" s="3">
        <f t="shared" si="1"/>
        <v>120.51489934540136</v>
      </c>
      <c r="L37" s="2">
        <f t="shared" si="2"/>
        <v>17125556.380000003</v>
      </c>
      <c r="M37" s="2">
        <f t="shared" si="3"/>
        <v>-1543378.2800000012</v>
      </c>
      <c r="N37" s="2">
        <f t="shared" si="4"/>
        <v>-1543378.2800000012</v>
      </c>
    </row>
    <row r="40" spans="1:14" ht="12.75" customHeight="1" x14ac:dyDescent="0.2">
      <c r="L40" s="4"/>
    </row>
  </sheetData>
  <mergeCells count="2">
    <mergeCell ref="A1:N1"/>
    <mergeCell ref="A2:N2"/>
  </mergeCells>
  <printOptions gridLines="1"/>
  <pageMargins left="0.25" right="0.25" top="0.25" bottom="0.25" header="0.25" footer="0.2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I1048576"/>
    </sheetView>
  </sheetViews>
  <sheetFormatPr defaultRowHeight="12.75" x14ac:dyDescent="0.2"/>
  <sheetData>
    <row r="2" spans="1:10" x14ac:dyDescent="0.2">
      <c r="A2" t="s">
        <v>30</v>
      </c>
      <c r="B2" t="s">
        <v>4</v>
      </c>
      <c r="C2" t="s">
        <v>31</v>
      </c>
      <c r="D2" t="s">
        <v>32</v>
      </c>
      <c r="E2" t="s">
        <v>33</v>
      </c>
      <c r="F2" t="s">
        <v>8</v>
      </c>
      <c r="G2" t="s">
        <v>9</v>
      </c>
      <c r="H2" t="s">
        <v>10</v>
      </c>
      <c r="I2" t="s">
        <v>34</v>
      </c>
      <c r="J2" t="s">
        <v>12</v>
      </c>
    </row>
    <row r="4" spans="1:10" x14ac:dyDescent="0.2">
      <c r="A4" t="s">
        <v>38</v>
      </c>
      <c r="B4" t="s">
        <v>39</v>
      </c>
      <c r="C4">
        <v>4773</v>
      </c>
      <c r="D4">
        <v>4722</v>
      </c>
      <c r="E4">
        <v>4718</v>
      </c>
      <c r="F4">
        <v>76945</v>
      </c>
      <c r="G4">
        <v>3849033.21</v>
      </c>
      <c r="H4">
        <v>674389.42</v>
      </c>
      <c r="I4">
        <v>317466</v>
      </c>
      <c r="J4">
        <v>559932.04</v>
      </c>
    </row>
    <row r="5" spans="1:10" x14ac:dyDescent="0.2">
      <c r="A5" t="s">
        <v>38</v>
      </c>
      <c r="B5" t="s">
        <v>40</v>
      </c>
      <c r="C5">
        <v>3076</v>
      </c>
      <c r="D5">
        <v>2937</v>
      </c>
      <c r="E5">
        <v>2933</v>
      </c>
      <c r="F5">
        <v>103910</v>
      </c>
      <c r="G5">
        <v>512339.96</v>
      </c>
      <c r="H5">
        <v>827812.63</v>
      </c>
      <c r="I5">
        <v>929041</v>
      </c>
      <c r="J5">
        <v>2337.19</v>
      </c>
    </row>
    <row r="6" spans="1:10" x14ac:dyDescent="0.2">
      <c r="A6" t="s">
        <v>38</v>
      </c>
      <c r="B6" t="s">
        <v>41</v>
      </c>
      <c r="C6">
        <v>6417</v>
      </c>
      <c r="D6">
        <v>6153</v>
      </c>
      <c r="E6">
        <v>6138</v>
      </c>
      <c r="F6">
        <v>95972</v>
      </c>
      <c r="G6">
        <v>2718656.47</v>
      </c>
      <c r="H6">
        <v>894965.03</v>
      </c>
      <c r="I6">
        <v>1028497</v>
      </c>
      <c r="J6">
        <v>11940.46</v>
      </c>
    </row>
    <row r="7" spans="1:10" x14ac:dyDescent="0.2">
      <c r="A7" t="s">
        <v>38</v>
      </c>
      <c r="B7" t="s">
        <v>42</v>
      </c>
      <c r="C7">
        <v>4</v>
      </c>
      <c r="D7">
        <v>3</v>
      </c>
      <c r="E7">
        <v>3</v>
      </c>
      <c r="F7">
        <v>897</v>
      </c>
      <c r="G7">
        <v>-0.87</v>
      </c>
      <c r="H7">
        <v>9235.7199999999993</v>
      </c>
      <c r="I7">
        <v>9240</v>
      </c>
      <c r="J7">
        <v>0</v>
      </c>
    </row>
    <row r="8" spans="1:10" x14ac:dyDescent="0.2">
      <c r="A8" t="s">
        <v>38</v>
      </c>
      <c r="B8" t="s">
        <v>43</v>
      </c>
      <c r="C8">
        <v>3</v>
      </c>
      <c r="D8">
        <v>1</v>
      </c>
      <c r="E8">
        <v>1</v>
      </c>
      <c r="F8">
        <v>25</v>
      </c>
      <c r="G8">
        <v>579.72</v>
      </c>
      <c r="H8">
        <v>455.64</v>
      </c>
      <c r="I8">
        <v>1037</v>
      </c>
      <c r="J8">
        <v>0</v>
      </c>
    </row>
    <row r="9" spans="1:10" x14ac:dyDescent="0.2">
      <c r="A9" t="s">
        <v>38</v>
      </c>
      <c r="B9" t="s">
        <v>44</v>
      </c>
      <c r="C9">
        <v>969</v>
      </c>
      <c r="D9">
        <v>898</v>
      </c>
      <c r="E9">
        <v>893</v>
      </c>
      <c r="F9">
        <v>52585</v>
      </c>
      <c r="G9">
        <v>16439.509999999998</v>
      </c>
      <c r="H9">
        <v>654958.30000000005</v>
      </c>
      <c r="I9">
        <v>752373</v>
      </c>
      <c r="J9">
        <v>37541.769999999997</v>
      </c>
    </row>
    <row r="10" spans="1:10" x14ac:dyDescent="0.2">
      <c r="A10" t="s">
        <v>38</v>
      </c>
      <c r="B10" t="s">
        <v>45</v>
      </c>
      <c r="C10">
        <v>262</v>
      </c>
      <c r="D10">
        <v>224</v>
      </c>
      <c r="E10">
        <v>222</v>
      </c>
      <c r="F10">
        <v>34373</v>
      </c>
      <c r="G10">
        <v>102301.57</v>
      </c>
      <c r="H10">
        <v>311184.3</v>
      </c>
      <c r="I10">
        <v>322187</v>
      </c>
      <c r="J10">
        <v>3169</v>
      </c>
    </row>
    <row r="11" spans="1:10" x14ac:dyDescent="0.2">
      <c r="A11" t="s">
        <v>38</v>
      </c>
      <c r="B11" t="s">
        <v>46</v>
      </c>
      <c r="C11">
        <v>2</v>
      </c>
      <c r="D11">
        <v>2</v>
      </c>
      <c r="E11">
        <v>1</v>
      </c>
      <c r="F11">
        <v>72</v>
      </c>
      <c r="G11">
        <v>248.04</v>
      </c>
      <c r="H11">
        <v>1747.96</v>
      </c>
      <c r="I11">
        <v>2000</v>
      </c>
      <c r="J11">
        <v>0</v>
      </c>
    </row>
    <row r="12" spans="1:10" x14ac:dyDescent="0.2">
      <c r="A12" t="s">
        <v>38</v>
      </c>
      <c r="B12" t="s">
        <v>47</v>
      </c>
      <c r="C12">
        <v>149</v>
      </c>
      <c r="D12">
        <v>102</v>
      </c>
      <c r="E12">
        <v>100</v>
      </c>
      <c r="F12">
        <v>38521</v>
      </c>
      <c r="G12">
        <v>-55669.93</v>
      </c>
      <c r="H12">
        <v>374229.32</v>
      </c>
      <c r="I12">
        <v>386128</v>
      </c>
      <c r="J12">
        <v>4407.84</v>
      </c>
    </row>
    <row r="15" spans="1:10" x14ac:dyDescent="0.2">
      <c r="A15" t="s">
        <v>48</v>
      </c>
      <c r="B15" t="s">
        <v>39</v>
      </c>
      <c r="C15">
        <v>2802</v>
      </c>
      <c r="D15">
        <v>2796</v>
      </c>
      <c r="E15">
        <v>2796</v>
      </c>
      <c r="F15">
        <v>38798</v>
      </c>
      <c r="G15">
        <v>508192.43</v>
      </c>
      <c r="H15">
        <v>345493.36</v>
      </c>
      <c r="I15">
        <v>50641</v>
      </c>
      <c r="J15">
        <v>318319.08</v>
      </c>
    </row>
    <row r="16" spans="1:10" x14ac:dyDescent="0.2">
      <c r="A16" t="s">
        <v>48</v>
      </c>
      <c r="B16" t="s">
        <v>40</v>
      </c>
      <c r="C16">
        <v>31</v>
      </c>
      <c r="D16">
        <v>30</v>
      </c>
      <c r="E16">
        <v>29</v>
      </c>
      <c r="F16">
        <v>457</v>
      </c>
      <c r="G16">
        <v>15197.34</v>
      </c>
      <c r="H16">
        <v>4585.2</v>
      </c>
      <c r="I16">
        <v>6424</v>
      </c>
      <c r="J16">
        <v>0</v>
      </c>
    </row>
    <row r="17" spans="1:10" x14ac:dyDescent="0.2">
      <c r="A17" t="s">
        <v>48</v>
      </c>
      <c r="B17" t="s">
        <v>41</v>
      </c>
      <c r="C17">
        <v>5587</v>
      </c>
      <c r="D17">
        <v>5345</v>
      </c>
      <c r="E17">
        <v>5337</v>
      </c>
      <c r="F17">
        <v>95546</v>
      </c>
      <c r="G17">
        <v>2893600.75</v>
      </c>
      <c r="H17">
        <v>974556.99</v>
      </c>
      <c r="I17">
        <v>1075626</v>
      </c>
      <c r="J17">
        <v>105757.87</v>
      </c>
    </row>
    <row r="18" spans="1:10" x14ac:dyDescent="0.2">
      <c r="A18" t="s">
        <v>48</v>
      </c>
      <c r="B18" t="s">
        <v>43</v>
      </c>
      <c r="C18">
        <v>6</v>
      </c>
      <c r="D18">
        <v>5</v>
      </c>
      <c r="E18">
        <v>5</v>
      </c>
      <c r="F18">
        <v>149</v>
      </c>
      <c r="G18">
        <v>26229.91</v>
      </c>
      <c r="H18">
        <v>3536.65</v>
      </c>
      <c r="I18">
        <v>3330</v>
      </c>
      <c r="J18">
        <v>0</v>
      </c>
    </row>
    <row r="19" spans="1:10" x14ac:dyDescent="0.2">
      <c r="A19" t="s">
        <v>48</v>
      </c>
      <c r="B19" t="s">
        <v>44</v>
      </c>
      <c r="C19">
        <v>1</v>
      </c>
      <c r="D19">
        <v>1</v>
      </c>
      <c r="E19">
        <v>1</v>
      </c>
      <c r="F19">
        <v>2114</v>
      </c>
      <c r="G19">
        <v>0.12</v>
      </c>
      <c r="H19">
        <v>23394.880000000001</v>
      </c>
      <c r="I19">
        <v>23395</v>
      </c>
      <c r="J19">
        <v>0</v>
      </c>
    </row>
    <row r="20" spans="1:10" x14ac:dyDescent="0.2">
      <c r="A20" t="s">
        <v>48</v>
      </c>
      <c r="B20" t="s">
        <v>45</v>
      </c>
      <c r="C20">
        <v>361</v>
      </c>
      <c r="D20">
        <v>313</v>
      </c>
      <c r="E20">
        <v>312</v>
      </c>
      <c r="F20">
        <v>43505</v>
      </c>
      <c r="G20">
        <v>269759.84999999998</v>
      </c>
      <c r="H20">
        <v>478401.18</v>
      </c>
      <c r="I20">
        <v>612893</v>
      </c>
      <c r="J20">
        <v>19228.419999999998</v>
      </c>
    </row>
    <row r="21" spans="1:10" x14ac:dyDescent="0.2">
      <c r="A21" t="s">
        <v>48</v>
      </c>
      <c r="B21" t="s">
        <v>47</v>
      </c>
      <c r="C21">
        <v>72</v>
      </c>
      <c r="D21">
        <v>51</v>
      </c>
      <c r="E21">
        <v>50</v>
      </c>
      <c r="F21">
        <v>7223</v>
      </c>
      <c r="G21">
        <v>33239.040000000001</v>
      </c>
      <c r="H21">
        <v>81994.2</v>
      </c>
      <c r="I21">
        <v>70712</v>
      </c>
      <c r="J21">
        <v>29554.36</v>
      </c>
    </row>
    <row r="23" spans="1:10" x14ac:dyDescent="0.2">
      <c r="A23" t="s">
        <v>49</v>
      </c>
      <c r="B23" t="s">
        <v>39</v>
      </c>
      <c r="C23">
        <v>3221</v>
      </c>
      <c r="D23">
        <v>3146</v>
      </c>
      <c r="E23">
        <v>3146</v>
      </c>
      <c r="F23">
        <v>55235</v>
      </c>
      <c r="G23">
        <v>2732291.58</v>
      </c>
      <c r="H23">
        <v>485903.73</v>
      </c>
      <c r="I23">
        <v>133945</v>
      </c>
      <c r="J23">
        <v>451781.42</v>
      </c>
    </row>
    <row r="24" spans="1:10" x14ac:dyDescent="0.2">
      <c r="A24" t="s">
        <v>49</v>
      </c>
      <c r="B24" t="s">
        <v>40</v>
      </c>
      <c r="C24">
        <v>25</v>
      </c>
      <c r="D24">
        <v>25</v>
      </c>
      <c r="E24">
        <v>25</v>
      </c>
      <c r="F24">
        <v>1735</v>
      </c>
      <c r="G24">
        <v>1721.39</v>
      </c>
      <c r="H24">
        <v>14116.61</v>
      </c>
      <c r="I24">
        <v>10105</v>
      </c>
      <c r="J24">
        <v>0</v>
      </c>
    </row>
    <row r="25" spans="1:10" x14ac:dyDescent="0.2">
      <c r="A25" t="s">
        <v>49</v>
      </c>
      <c r="B25" t="s">
        <v>41</v>
      </c>
      <c r="C25">
        <v>6398</v>
      </c>
      <c r="D25">
        <v>5944</v>
      </c>
      <c r="E25">
        <v>5934</v>
      </c>
      <c r="F25">
        <v>83602</v>
      </c>
      <c r="G25">
        <v>4738871.45</v>
      </c>
      <c r="H25">
        <v>851099.18</v>
      </c>
      <c r="I25">
        <v>966496</v>
      </c>
      <c r="J25">
        <v>89359.7</v>
      </c>
    </row>
    <row r="26" spans="1:10" x14ac:dyDescent="0.2">
      <c r="A26" t="s">
        <v>49</v>
      </c>
      <c r="B26" t="s">
        <v>43</v>
      </c>
      <c r="C26">
        <v>9</v>
      </c>
      <c r="D26">
        <v>9</v>
      </c>
      <c r="E26">
        <v>9</v>
      </c>
      <c r="F26">
        <v>93</v>
      </c>
      <c r="G26">
        <v>6603.71</v>
      </c>
      <c r="H26">
        <v>2280.29</v>
      </c>
      <c r="I26">
        <v>3101</v>
      </c>
      <c r="J26">
        <v>0</v>
      </c>
    </row>
    <row r="27" spans="1:10" x14ac:dyDescent="0.2">
      <c r="A27" t="s">
        <v>49</v>
      </c>
      <c r="B27" t="s">
        <v>44</v>
      </c>
      <c r="C27">
        <v>1</v>
      </c>
      <c r="D27">
        <v>1</v>
      </c>
      <c r="E27">
        <v>1</v>
      </c>
      <c r="F27">
        <v>5</v>
      </c>
      <c r="G27">
        <v>340.25</v>
      </c>
      <c r="H27">
        <v>152.75</v>
      </c>
      <c r="I27">
        <v>0</v>
      </c>
      <c r="J27">
        <v>0</v>
      </c>
    </row>
    <row r="28" spans="1:10" x14ac:dyDescent="0.2">
      <c r="A28" t="s">
        <v>49</v>
      </c>
      <c r="B28" t="s">
        <v>45</v>
      </c>
      <c r="C28">
        <v>218</v>
      </c>
      <c r="D28">
        <v>182</v>
      </c>
      <c r="E28">
        <v>181</v>
      </c>
      <c r="F28">
        <v>36607</v>
      </c>
      <c r="G28">
        <v>280782.73</v>
      </c>
      <c r="H28">
        <v>396231.28</v>
      </c>
      <c r="I28">
        <v>639278</v>
      </c>
      <c r="J28">
        <v>-93000</v>
      </c>
    </row>
    <row r="29" spans="1:10" x14ac:dyDescent="0.2">
      <c r="A29" t="s">
        <v>49</v>
      </c>
      <c r="B29" t="s">
        <v>50</v>
      </c>
      <c r="C29">
        <v>1</v>
      </c>
      <c r="D29">
        <v>1</v>
      </c>
      <c r="E29">
        <v>1</v>
      </c>
      <c r="F29">
        <v>0</v>
      </c>
      <c r="G29">
        <v>3.47</v>
      </c>
      <c r="H29">
        <v>95.53</v>
      </c>
      <c r="I29">
        <v>0</v>
      </c>
      <c r="J29">
        <v>94.53</v>
      </c>
    </row>
    <row r="30" spans="1:10" x14ac:dyDescent="0.2">
      <c r="A30" t="s">
        <v>49</v>
      </c>
      <c r="B30" t="s">
        <v>47</v>
      </c>
      <c r="C30">
        <v>84</v>
      </c>
      <c r="D30">
        <v>64</v>
      </c>
      <c r="E30">
        <v>64</v>
      </c>
      <c r="F30">
        <v>9285</v>
      </c>
      <c r="G30">
        <v>18290.96</v>
      </c>
      <c r="H30">
        <v>112386.54</v>
      </c>
      <c r="I30">
        <v>109143</v>
      </c>
      <c r="J30">
        <v>9179.2900000000009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22" workbookViewId="0">
      <selection activeCell="C47" sqref="C47"/>
    </sheetView>
  </sheetViews>
  <sheetFormatPr defaultRowHeight="12.75" x14ac:dyDescent="0.2"/>
  <cols>
    <col min="1" max="1" width="22.42578125" style="6" customWidth="1"/>
    <col min="2" max="2" width="10.42578125" style="6" customWidth="1"/>
    <col min="3" max="3" width="22.85546875" style="6" customWidth="1"/>
    <col min="4" max="4" width="21" style="6" customWidth="1"/>
    <col min="5" max="5" width="23.140625" style="6" customWidth="1"/>
    <col min="6" max="6" width="9.7109375" style="6" customWidth="1"/>
    <col min="7" max="8" width="15.140625" style="6" customWidth="1"/>
    <col min="9" max="9" width="15.28515625" style="6" customWidth="1"/>
    <col min="10" max="12" width="15.140625" style="6" customWidth="1"/>
    <col min="13" max="13" width="22.7109375" style="6" customWidth="1"/>
    <col min="14" max="14" width="14.5703125" style="6" customWidth="1"/>
    <col min="15" max="15" width="12.28515625" style="6" customWidth="1"/>
    <col min="16" max="16384" width="9.140625" style="6"/>
  </cols>
  <sheetData>
    <row r="1" spans="1:15" ht="13.5" thickBot="1" x14ac:dyDescent="0.25">
      <c r="A1" s="5" t="s">
        <v>51</v>
      </c>
      <c r="B1" s="11" t="s">
        <v>70</v>
      </c>
      <c r="C1" s="11" t="s">
        <v>70</v>
      </c>
      <c r="D1" s="5" t="s">
        <v>52</v>
      </c>
      <c r="E1" s="11" t="s">
        <v>71</v>
      </c>
      <c r="F1" s="11" t="s">
        <v>71</v>
      </c>
    </row>
    <row r="2" spans="1:15" ht="13.5" thickBot="1" x14ac:dyDescent="0.25">
      <c r="A2" s="12" t="s">
        <v>53</v>
      </c>
      <c r="B2" s="12" t="s">
        <v>53</v>
      </c>
      <c r="C2" s="12" t="s">
        <v>53</v>
      </c>
      <c r="D2" s="12" t="s">
        <v>53</v>
      </c>
      <c r="E2" s="12" t="s">
        <v>53</v>
      </c>
      <c r="F2" s="12" t="s">
        <v>53</v>
      </c>
      <c r="G2" s="12" t="s">
        <v>53</v>
      </c>
      <c r="H2" s="12" t="s">
        <v>53</v>
      </c>
      <c r="I2" s="12" t="s">
        <v>53</v>
      </c>
      <c r="J2" s="12" t="s">
        <v>53</v>
      </c>
      <c r="K2" s="12"/>
      <c r="L2" s="12" t="s">
        <v>53</v>
      </c>
      <c r="M2" s="12" t="s">
        <v>53</v>
      </c>
      <c r="N2" s="12" t="s">
        <v>53</v>
      </c>
      <c r="O2" s="12" t="s">
        <v>53</v>
      </c>
    </row>
    <row r="3" spans="1:15" ht="15.75" x14ac:dyDescent="0.25">
      <c r="A3" s="13" t="s">
        <v>54</v>
      </c>
      <c r="B3" s="13" t="s">
        <v>54</v>
      </c>
      <c r="C3" s="13" t="s">
        <v>54</v>
      </c>
      <c r="D3" s="13" t="s">
        <v>54</v>
      </c>
      <c r="E3" s="13" t="s">
        <v>54</v>
      </c>
      <c r="F3" s="13" t="s">
        <v>54</v>
      </c>
      <c r="G3" s="13" t="s">
        <v>54</v>
      </c>
      <c r="H3" s="13" t="s">
        <v>54</v>
      </c>
      <c r="I3" s="13" t="s">
        <v>54</v>
      </c>
      <c r="J3" s="13" t="s">
        <v>54</v>
      </c>
      <c r="K3" s="13"/>
      <c r="L3" s="13" t="s">
        <v>54</v>
      </c>
      <c r="M3" s="13" t="s">
        <v>54</v>
      </c>
      <c r="N3" s="13" t="s">
        <v>54</v>
      </c>
      <c r="O3" s="13" t="s">
        <v>54</v>
      </c>
    </row>
    <row r="5" spans="1:15" x14ac:dyDescent="0.2">
      <c r="A5" s="6" t="s">
        <v>30</v>
      </c>
      <c r="B5" s="6" t="s">
        <v>4</v>
      </c>
      <c r="C5" s="6" t="s">
        <v>31</v>
      </c>
      <c r="D5" s="6" t="s">
        <v>32</v>
      </c>
      <c r="E5" s="6" t="s">
        <v>33</v>
      </c>
      <c r="F5" s="6" t="s">
        <v>8</v>
      </c>
      <c r="G5" s="6" t="s">
        <v>9</v>
      </c>
      <c r="H5" s="6" t="s">
        <v>10</v>
      </c>
      <c r="I5" s="6" t="s">
        <v>34</v>
      </c>
      <c r="J5" s="6" t="s">
        <v>12</v>
      </c>
      <c r="K5" s="6" t="s">
        <v>72</v>
      </c>
      <c r="L5" s="6" t="s">
        <v>15</v>
      </c>
      <c r="M5" s="6" t="s">
        <v>35</v>
      </c>
      <c r="N5" s="6" t="s">
        <v>36</v>
      </c>
      <c r="O5" s="6" t="s">
        <v>37</v>
      </c>
    </row>
    <row r="6" spans="1:15" x14ac:dyDescent="0.2">
      <c r="A6" s="6" t="s">
        <v>38</v>
      </c>
      <c r="B6" s="6" t="s">
        <v>55</v>
      </c>
      <c r="C6" s="6">
        <v>2</v>
      </c>
      <c r="D6" s="6">
        <v>2</v>
      </c>
      <c r="E6" s="6">
        <v>2</v>
      </c>
      <c r="F6" s="6">
        <v>13170</v>
      </c>
      <c r="G6" s="6">
        <v>6323.73</v>
      </c>
      <c r="H6" s="6">
        <v>129681.27</v>
      </c>
      <c r="I6" s="6">
        <v>478193</v>
      </c>
      <c r="J6" s="6">
        <v>0</v>
      </c>
      <c r="L6" s="6">
        <v>-342188</v>
      </c>
      <c r="M6" s="6">
        <v>0</v>
      </c>
      <c r="N6" s="6">
        <v>100</v>
      </c>
      <c r="O6" s="6">
        <v>368.74</v>
      </c>
    </row>
    <row r="7" spans="1:15" x14ac:dyDescent="0.2">
      <c r="A7" s="6" t="s">
        <v>38</v>
      </c>
      <c r="B7" s="6" t="s">
        <v>56</v>
      </c>
      <c r="C7" s="6">
        <v>1</v>
      </c>
      <c r="D7" s="6">
        <v>1</v>
      </c>
      <c r="E7" s="6">
        <v>1</v>
      </c>
      <c r="F7" s="6">
        <v>27516</v>
      </c>
      <c r="G7" s="6">
        <v>107433.95</v>
      </c>
      <c r="H7" s="6">
        <v>270448.05</v>
      </c>
      <c r="I7" s="6">
        <v>269565</v>
      </c>
      <c r="J7" s="6">
        <v>0</v>
      </c>
      <c r="L7" s="6">
        <v>108317</v>
      </c>
      <c r="M7" s="6">
        <v>0</v>
      </c>
      <c r="N7" s="6">
        <v>100</v>
      </c>
      <c r="O7" s="6">
        <v>99.67</v>
      </c>
    </row>
    <row r="8" spans="1:15" s="7" customFormat="1" ht="15" x14ac:dyDescent="0.25">
      <c r="A8" s="7" t="s">
        <v>38</v>
      </c>
      <c r="B8" s="7" t="s">
        <v>39</v>
      </c>
      <c r="C8" s="7">
        <v>4773</v>
      </c>
      <c r="D8" s="7">
        <v>4722</v>
      </c>
      <c r="E8" s="7">
        <v>4718</v>
      </c>
      <c r="F8" s="7">
        <v>76945</v>
      </c>
      <c r="G8" s="7">
        <v>3849033.21</v>
      </c>
      <c r="H8" s="7">
        <v>674389.42</v>
      </c>
      <c r="I8" s="7">
        <v>317876</v>
      </c>
      <c r="J8" s="7">
        <v>559932.04</v>
      </c>
      <c r="L8" s="7">
        <v>3645614.59</v>
      </c>
      <c r="M8" s="7">
        <v>51</v>
      </c>
      <c r="N8" s="7">
        <v>0</v>
      </c>
      <c r="O8" s="7">
        <v>47.14</v>
      </c>
    </row>
    <row r="9" spans="1:15" s="7" customFormat="1" ht="15" x14ac:dyDescent="0.25">
      <c r="A9" s="7" t="s">
        <v>38</v>
      </c>
      <c r="B9" s="7" t="s">
        <v>40</v>
      </c>
      <c r="C9" s="7">
        <v>3076</v>
      </c>
      <c r="D9" s="7">
        <v>2937</v>
      </c>
      <c r="E9" s="7">
        <v>2933</v>
      </c>
      <c r="F9" s="7">
        <v>103910</v>
      </c>
      <c r="G9" s="7">
        <v>512339.96</v>
      </c>
      <c r="H9" s="7">
        <v>827812.63</v>
      </c>
      <c r="I9" s="7">
        <v>930106</v>
      </c>
      <c r="J9" s="7">
        <v>2737.19</v>
      </c>
      <c r="L9" s="7">
        <v>407309.4</v>
      </c>
      <c r="M9" s="7">
        <v>139</v>
      </c>
      <c r="N9" s="7">
        <v>0</v>
      </c>
      <c r="O9" s="7">
        <v>112.36</v>
      </c>
    </row>
    <row r="10" spans="1:15" s="7" customFormat="1" ht="15" x14ac:dyDescent="0.25">
      <c r="A10" s="7" t="s">
        <v>38</v>
      </c>
      <c r="B10" s="7" t="s">
        <v>41</v>
      </c>
      <c r="C10" s="7">
        <v>6417</v>
      </c>
      <c r="D10" s="7">
        <v>6153</v>
      </c>
      <c r="E10" s="7">
        <v>6138</v>
      </c>
      <c r="F10" s="7">
        <v>95972</v>
      </c>
      <c r="G10" s="7">
        <v>2718656.47</v>
      </c>
      <c r="H10" s="7">
        <v>894965.03</v>
      </c>
      <c r="I10" s="7">
        <v>1045038</v>
      </c>
      <c r="J10" s="7">
        <v>12170.46</v>
      </c>
      <c r="L10" s="7">
        <v>2556413.04</v>
      </c>
      <c r="M10" s="7">
        <v>263</v>
      </c>
      <c r="N10" s="7">
        <v>0</v>
      </c>
      <c r="O10" s="7">
        <v>116.77</v>
      </c>
    </row>
    <row r="11" spans="1:15" s="7" customFormat="1" ht="15" x14ac:dyDescent="0.25">
      <c r="A11" s="7" t="s">
        <v>38</v>
      </c>
      <c r="B11" s="7" t="s">
        <v>42</v>
      </c>
      <c r="C11" s="7">
        <v>4</v>
      </c>
      <c r="D11" s="7">
        <v>3</v>
      </c>
      <c r="E11" s="7">
        <v>3</v>
      </c>
      <c r="F11" s="7">
        <v>897</v>
      </c>
      <c r="G11" s="7">
        <v>-0.87</v>
      </c>
      <c r="H11" s="7">
        <v>9235.7199999999993</v>
      </c>
      <c r="I11" s="7">
        <v>9240</v>
      </c>
      <c r="J11" s="7">
        <v>0</v>
      </c>
      <c r="L11" s="7">
        <v>-5.15</v>
      </c>
      <c r="M11" s="7">
        <v>1</v>
      </c>
      <c r="N11" s="7">
        <v>100</v>
      </c>
      <c r="O11" s="7">
        <v>100.05</v>
      </c>
    </row>
    <row r="12" spans="1:15" s="7" customFormat="1" ht="15" x14ac:dyDescent="0.25">
      <c r="A12" s="7" t="s">
        <v>38</v>
      </c>
      <c r="B12" s="7" t="s">
        <v>43</v>
      </c>
      <c r="C12" s="7">
        <v>3</v>
      </c>
      <c r="D12" s="7">
        <v>1</v>
      </c>
      <c r="E12" s="7">
        <v>1</v>
      </c>
      <c r="F12" s="7">
        <v>25</v>
      </c>
      <c r="G12" s="7">
        <v>579.72</v>
      </c>
      <c r="H12" s="7">
        <v>455.64</v>
      </c>
      <c r="I12" s="7">
        <v>1037</v>
      </c>
      <c r="J12" s="7">
        <v>0</v>
      </c>
      <c r="L12" s="7">
        <v>-1.64</v>
      </c>
      <c r="M12" s="7">
        <v>2</v>
      </c>
      <c r="N12" s="7">
        <v>100</v>
      </c>
      <c r="O12" s="7">
        <v>227.59</v>
      </c>
    </row>
    <row r="13" spans="1:15" s="7" customFormat="1" ht="15" x14ac:dyDescent="0.25">
      <c r="A13" s="7" t="s">
        <v>38</v>
      </c>
      <c r="B13" s="7" t="s">
        <v>44</v>
      </c>
      <c r="C13" s="7">
        <v>969</v>
      </c>
      <c r="D13" s="7">
        <v>898</v>
      </c>
      <c r="E13" s="7">
        <v>893</v>
      </c>
      <c r="F13" s="7">
        <v>52585</v>
      </c>
      <c r="G13" s="7">
        <v>16439.509999999998</v>
      </c>
      <c r="H13" s="7">
        <v>654958.30000000005</v>
      </c>
      <c r="I13" s="7">
        <v>752373</v>
      </c>
      <c r="J13" s="7">
        <v>37541.769999999997</v>
      </c>
      <c r="L13" s="7">
        <v>-118516.96</v>
      </c>
      <c r="M13" s="7">
        <v>71</v>
      </c>
      <c r="N13" s="7">
        <v>0</v>
      </c>
      <c r="O13" s="7">
        <v>114.87</v>
      </c>
    </row>
    <row r="14" spans="1:15" s="7" customFormat="1" ht="15" x14ac:dyDescent="0.25">
      <c r="A14" s="7" t="s">
        <v>38</v>
      </c>
      <c r="B14" s="7" t="s">
        <v>45</v>
      </c>
      <c r="C14" s="7">
        <v>262</v>
      </c>
      <c r="D14" s="7">
        <v>224</v>
      </c>
      <c r="E14" s="7">
        <v>222</v>
      </c>
      <c r="F14" s="7">
        <v>34373</v>
      </c>
      <c r="G14" s="7">
        <v>102301.57</v>
      </c>
      <c r="H14" s="7">
        <v>311184.3</v>
      </c>
      <c r="I14" s="7">
        <v>329297</v>
      </c>
      <c r="J14" s="7">
        <v>3169</v>
      </c>
      <c r="L14" s="7">
        <v>81019.87</v>
      </c>
      <c r="M14" s="7">
        <v>38</v>
      </c>
      <c r="N14" s="7">
        <v>0</v>
      </c>
      <c r="O14" s="7">
        <v>105.82</v>
      </c>
    </row>
    <row r="15" spans="1:15" x14ac:dyDescent="0.2">
      <c r="A15" s="6" t="s">
        <v>38</v>
      </c>
      <c r="B15" s="6" t="s">
        <v>57</v>
      </c>
      <c r="C15" s="6">
        <v>2753</v>
      </c>
      <c r="D15" s="6">
        <v>2751</v>
      </c>
      <c r="E15" s="6">
        <v>2751</v>
      </c>
      <c r="F15" s="6">
        <v>1873610</v>
      </c>
      <c r="G15" s="6">
        <v>16403273.24</v>
      </c>
      <c r="H15" s="6">
        <v>11560240.99</v>
      </c>
      <c r="I15" s="6">
        <v>0</v>
      </c>
      <c r="J15" s="6">
        <v>11560173.699999999</v>
      </c>
      <c r="L15" s="6">
        <v>16403340.529999999</v>
      </c>
      <c r="M15" s="6">
        <v>2</v>
      </c>
      <c r="N15" s="6">
        <v>100</v>
      </c>
      <c r="O15" s="6">
        <v>0</v>
      </c>
    </row>
    <row r="16" spans="1:15" x14ac:dyDescent="0.2">
      <c r="A16" s="6" t="s">
        <v>38</v>
      </c>
      <c r="B16" s="6" t="s">
        <v>58</v>
      </c>
      <c r="C16" s="6">
        <v>1</v>
      </c>
      <c r="D16" s="6">
        <v>1</v>
      </c>
      <c r="E16" s="6">
        <v>1</v>
      </c>
      <c r="F16" s="6">
        <v>0</v>
      </c>
      <c r="G16" s="6">
        <v>133.94999999999999</v>
      </c>
      <c r="H16" s="6">
        <v>0.05</v>
      </c>
      <c r="I16" s="6">
        <v>0</v>
      </c>
      <c r="J16" s="6">
        <v>0</v>
      </c>
      <c r="L16" s="6">
        <v>134</v>
      </c>
      <c r="M16" s="6">
        <v>0</v>
      </c>
      <c r="N16" s="6">
        <v>100</v>
      </c>
      <c r="O16" s="6">
        <v>0</v>
      </c>
    </row>
    <row r="17" spans="1:15" x14ac:dyDescent="0.2">
      <c r="A17" s="6" t="s">
        <v>38</v>
      </c>
      <c r="B17" s="6" t="s">
        <v>59</v>
      </c>
      <c r="C17" s="6">
        <v>2</v>
      </c>
      <c r="D17" s="6">
        <v>0</v>
      </c>
      <c r="E17" s="6">
        <v>0</v>
      </c>
      <c r="F17" s="6">
        <v>0</v>
      </c>
      <c r="G17" s="6">
        <v>203777.03</v>
      </c>
      <c r="H17" s="6">
        <v>0</v>
      </c>
      <c r="I17" s="6">
        <v>0</v>
      </c>
      <c r="J17" s="6">
        <v>0</v>
      </c>
      <c r="L17" s="6">
        <v>203777.03</v>
      </c>
      <c r="M17" s="6">
        <v>2</v>
      </c>
      <c r="N17" s="6">
        <v>0</v>
      </c>
      <c r="O17" s="6">
        <v>0</v>
      </c>
    </row>
    <row r="18" spans="1:15" x14ac:dyDescent="0.2">
      <c r="A18" s="6" t="s">
        <v>38</v>
      </c>
      <c r="B18" s="6" t="s">
        <v>60</v>
      </c>
      <c r="C18" s="6">
        <v>2</v>
      </c>
      <c r="D18" s="6">
        <v>2</v>
      </c>
      <c r="E18" s="6">
        <v>2</v>
      </c>
      <c r="F18" s="6">
        <v>1135</v>
      </c>
      <c r="G18" s="6">
        <v>95059.66</v>
      </c>
      <c r="H18" s="6">
        <v>6831.34</v>
      </c>
      <c r="I18" s="6">
        <v>6850</v>
      </c>
      <c r="J18" s="6">
        <v>0</v>
      </c>
      <c r="L18" s="6">
        <v>95041</v>
      </c>
      <c r="M18" s="6">
        <v>0</v>
      </c>
      <c r="N18" s="6">
        <v>100</v>
      </c>
      <c r="O18" s="6">
        <v>100.27</v>
      </c>
    </row>
    <row r="19" spans="1:15" s="7" customFormat="1" ht="15" x14ac:dyDescent="0.25">
      <c r="A19" s="7" t="s">
        <v>38</v>
      </c>
      <c r="B19" s="7" t="s">
        <v>46</v>
      </c>
      <c r="C19" s="7">
        <v>2</v>
      </c>
      <c r="D19" s="7">
        <v>2</v>
      </c>
      <c r="E19" s="7">
        <v>1</v>
      </c>
      <c r="F19" s="7">
        <v>72</v>
      </c>
      <c r="G19" s="7">
        <v>248.04</v>
      </c>
      <c r="H19" s="7">
        <v>1747.96</v>
      </c>
      <c r="I19" s="7">
        <v>2000</v>
      </c>
      <c r="J19" s="7">
        <v>0</v>
      </c>
      <c r="L19" s="7">
        <v>-4</v>
      </c>
      <c r="M19" s="7">
        <v>0</v>
      </c>
      <c r="N19" s="7">
        <v>0</v>
      </c>
      <c r="O19" s="7">
        <v>114.42</v>
      </c>
    </row>
    <row r="20" spans="1:15" s="7" customFormat="1" ht="15" x14ac:dyDescent="0.25">
      <c r="A20" s="7" t="s">
        <v>38</v>
      </c>
      <c r="B20" s="7" t="s">
        <v>47</v>
      </c>
      <c r="C20" s="7">
        <v>149</v>
      </c>
      <c r="D20" s="7">
        <v>101</v>
      </c>
      <c r="E20" s="7">
        <v>100</v>
      </c>
      <c r="F20" s="7">
        <v>38521</v>
      </c>
      <c r="G20" s="7">
        <v>-55787.93</v>
      </c>
      <c r="H20" s="7">
        <v>374229.32</v>
      </c>
      <c r="I20" s="7">
        <v>387728</v>
      </c>
      <c r="J20" s="7">
        <v>4407.84</v>
      </c>
      <c r="L20" s="7">
        <v>-73694.45</v>
      </c>
      <c r="M20" s="7">
        <v>48</v>
      </c>
      <c r="N20" s="7">
        <v>0</v>
      </c>
      <c r="O20" s="7">
        <v>103.61</v>
      </c>
    </row>
    <row r="21" spans="1:15" x14ac:dyDescent="0.2">
      <c r="A21" s="6" t="s">
        <v>38</v>
      </c>
      <c r="B21" s="6" t="s">
        <v>61</v>
      </c>
      <c r="C21" s="6">
        <v>225</v>
      </c>
      <c r="D21" s="6">
        <v>183</v>
      </c>
      <c r="E21" s="6">
        <v>182</v>
      </c>
      <c r="F21" s="6">
        <v>213746</v>
      </c>
      <c r="G21" s="6">
        <v>14842016.48</v>
      </c>
      <c r="H21" s="6">
        <v>2198473.11</v>
      </c>
      <c r="I21" s="6">
        <v>2008190</v>
      </c>
      <c r="J21" s="6">
        <v>0</v>
      </c>
      <c r="L21" s="6">
        <v>15032299.59</v>
      </c>
      <c r="M21" s="6">
        <v>42</v>
      </c>
      <c r="N21" s="6">
        <v>0</v>
      </c>
      <c r="O21" s="6">
        <v>91.34</v>
      </c>
    </row>
    <row r="22" spans="1:15" x14ac:dyDescent="0.2">
      <c r="A22" s="6" t="s">
        <v>38</v>
      </c>
      <c r="B22" s="6" t="s">
        <v>62</v>
      </c>
      <c r="C22" s="6">
        <v>165</v>
      </c>
      <c r="D22" s="6">
        <v>121</v>
      </c>
      <c r="E22" s="6">
        <v>159</v>
      </c>
      <c r="F22" s="6">
        <v>67101</v>
      </c>
      <c r="G22" s="6">
        <v>18318289.52</v>
      </c>
      <c r="H22" s="6">
        <v>669755.81999999995</v>
      </c>
      <c r="I22" s="6">
        <v>84198</v>
      </c>
      <c r="J22" s="6">
        <v>9034</v>
      </c>
      <c r="L22" s="6">
        <v>18894813.34</v>
      </c>
      <c r="M22" s="6">
        <v>37</v>
      </c>
      <c r="N22" s="6">
        <v>100</v>
      </c>
      <c r="O22" s="6">
        <v>12.57</v>
      </c>
    </row>
    <row r="23" spans="1:15" x14ac:dyDescent="0.2">
      <c r="A23" s="6" t="s">
        <v>38</v>
      </c>
      <c r="B23" s="6" t="s">
        <v>63</v>
      </c>
      <c r="C23" s="6">
        <v>184</v>
      </c>
      <c r="D23" s="6">
        <v>21</v>
      </c>
      <c r="E23" s="6">
        <v>15</v>
      </c>
      <c r="F23" s="6">
        <v>2849</v>
      </c>
      <c r="G23" s="6">
        <v>-209074.29</v>
      </c>
      <c r="H23" s="6">
        <v>47504.19</v>
      </c>
      <c r="I23" s="6">
        <v>54064</v>
      </c>
      <c r="J23" s="6">
        <v>-35735.64</v>
      </c>
      <c r="L23" s="6">
        <v>-179898.46</v>
      </c>
      <c r="M23" s="6">
        <v>163</v>
      </c>
      <c r="N23" s="6">
        <v>0</v>
      </c>
      <c r="O23" s="6">
        <v>113.81</v>
      </c>
    </row>
    <row r="24" spans="1:15" x14ac:dyDescent="0.2">
      <c r="A24" s="6" t="s">
        <v>38</v>
      </c>
      <c r="B24" s="6" t="s">
        <v>64</v>
      </c>
      <c r="C24" s="6">
        <v>2</v>
      </c>
      <c r="D24" s="6">
        <v>2</v>
      </c>
      <c r="E24" s="6">
        <v>2</v>
      </c>
      <c r="F24" s="6">
        <v>130</v>
      </c>
      <c r="G24" s="6">
        <v>905.07</v>
      </c>
      <c r="H24" s="6">
        <v>6133.93</v>
      </c>
      <c r="I24" s="6">
        <v>7037</v>
      </c>
      <c r="J24" s="6">
        <v>0</v>
      </c>
      <c r="L24" s="6">
        <v>2</v>
      </c>
      <c r="M24" s="6">
        <v>0</v>
      </c>
      <c r="N24" s="6">
        <v>100</v>
      </c>
      <c r="O24" s="6">
        <v>114.72</v>
      </c>
    </row>
    <row r="25" spans="1:15" x14ac:dyDescent="0.2">
      <c r="A25" s="6" t="s">
        <v>48</v>
      </c>
      <c r="B25" s="6" t="s">
        <v>65</v>
      </c>
      <c r="C25" s="6">
        <v>2</v>
      </c>
      <c r="D25" s="6">
        <v>2</v>
      </c>
      <c r="E25" s="6">
        <v>2</v>
      </c>
      <c r="F25" s="6">
        <v>5663</v>
      </c>
      <c r="G25" s="6">
        <v>8300.2900000000009</v>
      </c>
      <c r="H25" s="6">
        <v>95458.71</v>
      </c>
      <c r="I25" s="6">
        <v>97732</v>
      </c>
      <c r="J25" s="6">
        <v>64610</v>
      </c>
      <c r="L25" s="6">
        <v>-58583</v>
      </c>
      <c r="M25" s="6">
        <v>0</v>
      </c>
      <c r="N25" s="6">
        <v>100</v>
      </c>
      <c r="O25" s="6">
        <v>102.38</v>
      </c>
    </row>
    <row r="26" spans="1:15" x14ac:dyDescent="0.2">
      <c r="A26" s="6" t="s">
        <v>48</v>
      </c>
      <c r="B26" s="6" t="s">
        <v>66</v>
      </c>
      <c r="C26" s="6">
        <v>8</v>
      </c>
      <c r="D26" s="6">
        <v>7</v>
      </c>
      <c r="E26" s="6">
        <v>7</v>
      </c>
      <c r="F26" s="6">
        <v>94234</v>
      </c>
      <c r="G26" s="6">
        <v>-308895.13</v>
      </c>
      <c r="H26" s="6">
        <v>1118589.53</v>
      </c>
      <c r="I26" s="6">
        <v>1385754</v>
      </c>
      <c r="J26" s="6">
        <v>0</v>
      </c>
      <c r="L26" s="6">
        <v>-576059.6</v>
      </c>
      <c r="M26" s="6">
        <v>1</v>
      </c>
      <c r="N26" s="6">
        <v>100</v>
      </c>
      <c r="O26" s="6">
        <v>123.88</v>
      </c>
    </row>
    <row r="27" spans="1:15" x14ac:dyDescent="0.2">
      <c r="A27" s="6" t="s">
        <v>48</v>
      </c>
      <c r="B27" s="6" t="s">
        <v>56</v>
      </c>
      <c r="C27" s="6">
        <v>1</v>
      </c>
      <c r="D27" s="6">
        <v>1</v>
      </c>
      <c r="E27" s="6">
        <v>1</v>
      </c>
      <c r="F27" s="6">
        <v>2045</v>
      </c>
      <c r="G27" s="6">
        <v>0.32</v>
      </c>
      <c r="H27" s="6">
        <v>29393.68</v>
      </c>
      <c r="I27" s="6">
        <v>29394</v>
      </c>
      <c r="J27" s="6">
        <v>0</v>
      </c>
      <c r="L27" s="6">
        <v>0</v>
      </c>
      <c r="M27" s="6">
        <v>0</v>
      </c>
      <c r="N27" s="6">
        <v>100</v>
      </c>
      <c r="O27" s="6">
        <v>100</v>
      </c>
    </row>
    <row r="28" spans="1:15" x14ac:dyDescent="0.2">
      <c r="A28" s="6" t="s">
        <v>48</v>
      </c>
      <c r="B28" s="6" t="s">
        <v>67</v>
      </c>
      <c r="C28" s="6">
        <v>2</v>
      </c>
      <c r="D28" s="6">
        <v>2</v>
      </c>
      <c r="E28" s="6">
        <v>2</v>
      </c>
      <c r="F28" s="6">
        <v>8004</v>
      </c>
      <c r="G28" s="6">
        <v>53250874.340000004</v>
      </c>
      <c r="H28" s="6">
        <v>1698183.66</v>
      </c>
      <c r="I28" s="6">
        <v>5292556</v>
      </c>
      <c r="J28" s="6">
        <v>0</v>
      </c>
      <c r="L28" s="6">
        <v>49656502</v>
      </c>
      <c r="M28" s="6">
        <v>0</v>
      </c>
      <c r="N28" s="6">
        <v>100</v>
      </c>
      <c r="O28" s="6">
        <v>311.66000000000003</v>
      </c>
    </row>
    <row r="29" spans="1:15" x14ac:dyDescent="0.2">
      <c r="A29" s="6" t="s">
        <v>48</v>
      </c>
      <c r="B29" s="6" t="s">
        <v>39</v>
      </c>
      <c r="C29" s="6">
        <v>2802</v>
      </c>
      <c r="D29" s="6">
        <v>2796</v>
      </c>
      <c r="E29" s="6">
        <v>2796</v>
      </c>
      <c r="F29" s="6">
        <v>38798</v>
      </c>
      <c r="G29" s="6">
        <v>508192.43</v>
      </c>
      <c r="H29" s="6">
        <v>345493.36</v>
      </c>
      <c r="I29" s="6">
        <v>53086</v>
      </c>
      <c r="J29" s="6">
        <v>318649.08</v>
      </c>
      <c r="L29" s="6">
        <v>481950.71</v>
      </c>
      <c r="M29" s="6">
        <v>6</v>
      </c>
      <c r="N29" s="6">
        <v>100</v>
      </c>
      <c r="O29" s="6">
        <v>15.37</v>
      </c>
    </row>
    <row r="30" spans="1:15" x14ac:dyDescent="0.2">
      <c r="A30" s="6" t="s">
        <v>48</v>
      </c>
      <c r="B30" s="6" t="s">
        <v>40</v>
      </c>
      <c r="C30" s="6">
        <v>31</v>
      </c>
      <c r="D30" s="6">
        <v>30</v>
      </c>
      <c r="E30" s="6">
        <v>29</v>
      </c>
      <c r="F30" s="6">
        <v>457</v>
      </c>
      <c r="G30" s="6">
        <v>15197.34</v>
      </c>
      <c r="H30" s="6">
        <v>4585.2</v>
      </c>
      <c r="I30" s="6">
        <v>6424</v>
      </c>
      <c r="J30" s="6">
        <v>200</v>
      </c>
      <c r="L30" s="6">
        <v>13158.54</v>
      </c>
      <c r="M30" s="6">
        <v>1</v>
      </c>
      <c r="N30" s="6">
        <v>0</v>
      </c>
      <c r="O30" s="6">
        <v>140.1</v>
      </c>
    </row>
    <row r="31" spans="1:15" x14ac:dyDescent="0.2">
      <c r="A31" s="6" t="s">
        <v>48</v>
      </c>
      <c r="B31" s="6" t="s">
        <v>41</v>
      </c>
      <c r="C31" s="6">
        <v>5587</v>
      </c>
      <c r="D31" s="6">
        <v>5345</v>
      </c>
      <c r="E31" s="6">
        <v>5337</v>
      </c>
      <c r="F31" s="6">
        <v>95546</v>
      </c>
      <c r="G31" s="6">
        <v>2893600.75</v>
      </c>
      <c r="H31" s="6">
        <v>974556.99</v>
      </c>
      <c r="I31" s="6">
        <v>1079537</v>
      </c>
      <c r="J31" s="6">
        <v>112387.87</v>
      </c>
      <c r="L31" s="6">
        <v>2676232.87</v>
      </c>
      <c r="M31" s="6">
        <v>242</v>
      </c>
      <c r="N31" s="6">
        <v>0</v>
      </c>
      <c r="O31" s="6">
        <v>110.77</v>
      </c>
    </row>
    <row r="32" spans="1:15" x14ac:dyDescent="0.2">
      <c r="A32" s="6" t="s">
        <v>48</v>
      </c>
      <c r="B32" s="6" t="s">
        <v>43</v>
      </c>
      <c r="C32" s="6">
        <v>6</v>
      </c>
      <c r="D32" s="6">
        <v>5</v>
      </c>
      <c r="E32" s="6">
        <v>5</v>
      </c>
      <c r="F32" s="6">
        <v>149</v>
      </c>
      <c r="G32" s="6">
        <v>26229.91</v>
      </c>
      <c r="H32" s="6">
        <v>3536.65</v>
      </c>
      <c r="I32" s="6">
        <v>3330</v>
      </c>
      <c r="J32" s="6">
        <v>0</v>
      </c>
      <c r="L32" s="6">
        <v>26436.560000000001</v>
      </c>
      <c r="M32" s="6">
        <v>1</v>
      </c>
      <c r="N32" s="6">
        <v>100</v>
      </c>
      <c r="O32" s="6">
        <v>94.16</v>
      </c>
    </row>
    <row r="33" spans="1:15" x14ac:dyDescent="0.2">
      <c r="A33" s="6" t="s">
        <v>48</v>
      </c>
      <c r="B33" s="6" t="s">
        <v>44</v>
      </c>
      <c r="C33" s="6">
        <v>1</v>
      </c>
      <c r="D33" s="6">
        <v>1</v>
      </c>
      <c r="E33" s="6">
        <v>1</v>
      </c>
      <c r="F33" s="6">
        <v>2114</v>
      </c>
      <c r="G33" s="6">
        <v>0.12</v>
      </c>
      <c r="H33" s="6">
        <v>23394.880000000001</v>
      </c>
      <c r="I33" s="6">
        <v>23395</v>
      </c>
      <c r="J33" s="6">
        <v>0</v>
      </c>
      <c r="L33" s="6">
        <v>0</v>
      </c>
      <c r="M33" s="6">
        <v>0</v>
      </c>
      <c r="N33" s="6">
        <v>100</v>
      </c>
      <c r="O33" s="6">
        <v>100</v>
      </c>
    </row>
    <row r="34" spans="1:15" x14ac:dyDescent="0.2">
      <c r="A34" s="6" t="s">
        <v>48</v>
      </c>
      <c r="B34" s="6" t="s">
        <v>45</v>
      </c>
      <c r="C34" s="6">
        <v>361</v>
      </c>
      <c r="D34" s="6">
        <v>313</v>
      </c>
      <c r="E34" s="6">
        <v>312</v>
      </c>
      <c r="F34" s="6">
        <v>43505</v>
      </c>
      <c r="G34" s="6">
        <v>269759.84999999998</v>
      </c>
      <c r="H34" s="6">
        <v>478401.18</v>
      </c>
      <c r="I34" s="6">
        <v>613098</v>
      </c>
      <c r="J34" s="6">
        <v>19228.419999999998</v>
      </c>
      <c r="L34" s="6">
        <v>115834.61</v>
      </c>
      <c r="M34" s="6">
        <v>48</v>
      </c>
      <c r="N34" s="6">
        <v>0</v>
      </c>
      <c r="O34" s="6">
        <v>128.16</v>
      </c>
    </row>
    <row r="35" spans="1:15" x14ac:dyDescent="0.2">
      <c r="A35" s="6" t="s">
        <v>48</v>
      </c>
      <c r="B35" s="6" t="s">
        <v>57</v>
      </c>
      <c r="C35" s="6">
        <v>1875</v>
      </c>
      <c r="D35" s="6">
        <v>1873</v>
      </c>
      <c r="E35" s="6">
        <v>1873</v>
      </c>
      <c r="F35" s="6">
        <v>1509382</v>
      </c>
      <c r="G35" s="6">
        <v>17363724.050000001</v>
      </c>
      <c r="H35" s="6">
        <v>9313020.9100000001</v>
      </c>
      <c r="I35" s="6">
        <v>0</v>
      </c>
      <c r="J35" s="6">
        <v>9312886.9399999995</v>
      </c>
      <c r="L35" s="6">
        <v>17363858.02</v>
      </c>
      <c r="M35" s="6">
        <v>2</v>
      </c>
      <c r="N35" s="6">
        <v>100</v>
      </c>
      <c r="O35" s="6">
        <v>0</v>
      </c>
    </row>
    <row r="36" spans="1:15" x14ac:dyDescent="0.2">
      <c r="A36" s="6" t="s">
        <v>48</v>
      </c>
      <c r="B36" s="6" t="s">
        <v>59</v>
      </c>
      <c r="C36" s="6">
        <v>3</v>
      </c>
      <c r="D36" s="6">
        <v>2</v>
      </c>
      <c r="E36" s="6">
        <v>2</v>
      </c>
      <c r="F36" s="6">
        <v>294</v>
      </c>
      <c r="G36" s="6">
        <v>-7518.69</v>
      </c>
      <c r="H36" s="6">
        <v>7983.25</v>
      </c>
      <c r="I36" s="6">
        <v>3750</v>
      </c>
      <c r="J36" s="6">
        <v>0</v>
      </c>
      <c r="L36" s="6">
        <v>-3285.44</v>
      </c>
      <c r="M36" s="6">
        <v>1</v>
      </c>
      <c r="N36" s="6">
        <v>100</v>
      </c>
      <c r="O36" s="6">
        <v>46.97</v>
      </c>
    </row>
    <row r="37" spans="1:15" x14ac:dyDescent="0.2">
      <c r="A37" s="6" t="s">
        <v>48</v>
      </c>
      <c r="B37" s="6" t="s">
        <v>60</v>
      </c>
      <c r="C37" s="6">
        <v>4</v>
      </c>
      <c r="D37" s="6">
        <v>4</v>
      </c>
      <c r="E37" s="6">
        <v>4</v>
      </c>
      <c r="F37" s="6">
        <v>614</v>
      </c>
      <c r="G37" s="6">
        <v>31994.81</v>
      </c>
      <c r="H37" s="6">
        <v>4444.2</v>
      </c>
      <c r="I37" s="6">
        <v>27000</v>
      </c>
      <c r="J37" s="6">
        <v>0</v>
      </c>
      <c r="L37" s="6">
        <v>9439.01</v>
      </c>
      <c r="M37" s="6">
        <v>0</v>
      </c>
      <c r="N37" s="6">
        <v>100</v>
      </c>
      <c r="O37" s="6">
        <v>607.53</v>
      </c>
    </row>
    <row r="38" spans="1:15" x14ac:dyDescent="0.2">
      <c r="A38" s="6" t="s">
        <v>48</v>
      </c>
      <c r="B38" s="6" t="s">
        <v>47</v>
      </c>
      <c r="C38" s="6">
        <v>72</v>
      </c>
      <c r="D38" s="6">
        <v>51</v>
      </c>
      <c r="E38" s="6">
        <v>50</v>
      </c>
      <c r="F38" s="6">
        <v>7223</v>
      </c>
      <c r="G38" s="6">
        <v>33239.040000000001</v>
      </c>
      <c r="H38" s="6">
        <v>81994.2</v>
      </c>
      <c r="I38" s="6">
        <v>82632</v>
      </c>
      <c r="J38" s="6">
        <v>29554.36</v>
      </c>
      <c r="L38" s="6">
        <v>3046.88</v>
      </c>
      <c r="M38" s="6">
        <v>21</v>
      </c>
      <c r="N38" s="6">
        <v>0</v>
      </c>
      <c r="O38" s="6">
        <v>100.78</v>
      </c>
    </row>
    <row r="39" spans="1:15" x14ac:dyDescent="0.2">
      <c r="A39" s="6" t="s">
        <v>48</v>
      </c>
      <c r="B39" s="6" t="s">
        <v>61</v>
      </c>
      <c r="C39" s="6">
        <v>174</v>
      </c>
      <c r="D39" s="6">
        <v>157</v>
      </c>
      <c r="E39" s="6">
        <v>157</v>
      </c>
      <c r="F39" s="6">
        <v>106007</v>
      </c>
      <c r="G39" s="6">
        <v>16391704.16</v>
      </c>
      <c r="H39" s="6">
        <v>840380.56</v>
      </c>
      <c r="I39" s="6">
        <v>482060</v>
      </c>
      <c r="J39" s="6">
        <v>10816</v>
      </c>
      <c r="L39" s="6">
        <v>16739208.720000001</v>
      </c>
      <c r="M39" s="6">
        <v>17</v>
      </c>
      <c r="N39" s="6">
        <v>100</v>
      </c>
      <c r="O39" s="6">
        <v>57.36</v>
      </c>
    </row>
    <row r="40" spans="1:15" x14ac:dyDescent="0.2">
      <c r="A40" s="6" t="s">
        <v>48</v>
      </c>
      <c r="B40" s="6" t="s">
        <v>62</v>
      </c>
      <c r="C40" s="6">
        <v>118</v>
      </c>
      <c r="D40" s="6">
        <v>81</v>
      </c>
      <c r="E40" s="6">
        <v>116</v>
      </c>
      <c r="F40" s="6">
        <v>24115</v>
      </c>
      <c r="G40" s="6">
        <v>13537192.09</v>
      </c>
      <c r="H40" s="6">
        <v>302161.53000000003</v>
      </c>
      <c r="I40" s="6">
        <v>277736</v>
      </c>
      <c r="J40" s="6">
        <v>-9034</v>
      </c>
      <c r="L40" s="6">
        <v>13570651.619999999</v>
      </c>
      <c r="M40" s="6">
        <v>36</v>
      </c>
      <c r="N40" s="6">
        <v>100</v>
      </c>
      <c r="O40" s="6">
        <v>91.92</v>
      </c>
    </row>
    <row r="41" spans="1:15" x14ac:dyDescent="0.2">
      <c r="A41" s="6" t="s">
        <v>48</v>
      </c>
      <c r="B41" s="6" t="s">
        <v>63</v>
      </c>
      <c r="C41" s="6">
        <v>57</v>
      </c>
      <c r="D41" s="6">
        <v>6</v>
      </c>
      <c r="E41" s="6">
        <v>6</v>
      </c>
      <c r="F41" s="6">
        <v>55</v>
      </c>
      <c r="G41" s="6">
        <v>150630.76999999999</v>
      </c>
      <c r="H41" s="6">
        <v>15822.67</v>
      </c>
      <c r="I41" s="6">
        <v>33675</v>
      </c>
      <c r="J41" s="6">
        <v>0</v>
      </c>
      <c r="L41" s="6">
        <v>132778.44</v>
      </c>
      <c r="M41" s="6">
        <v>51</v>
      </c>
      <c r="N41" s="6">
        <v>100</v>
      </c>
      <c r="O41" s="6">
        <v>212.83</v>
      </c>
    </row>
    <row r="42" spans="1:15" x14ac:dyDescent="0.2">
      <c r="A42" s="6" t="s">
        <v>49</v>
      </c>
      <c r="B42" s="6" t="s">
        <v>66</v>
      </c>
      <c r="C42" s="6">
        <v>1</v>
      </c>
      <c r="D42" s="6">
        <v>1</v>
      </c>
      <c r="E42" s="6">
        <v>1</v>
      </c>
      <c r="F42" s="6">
        <v>48271</v>
      </c>
      <c r="G42" s="6">
        <v>-80123.679999999993</v>
      </c>
      <c r="H42" s="6">
        <v>555153.68000000005</v>
      </c>
      <c r="I42" s="6">
        <v>579182</v>
      </c>
      <c r="J42" s="6">
        <v>0</v>
      </c>
      <c r="L42" s="6">
        <v>-104152</v>
      </c>
      <c r="M42" s="6">
        <v>0</v>
      </c>
      <c r="N42" s="6">
        <v>100</v>
      </c>
      <c r="O42" s="6">
        <v>104.33</v>
      </c>
    </row>
    <row r="43" spans="1:15" x14ac:dyDescent="0.2">
      <c r="A43" s="6" t="s">
        <v>49</v>
      </c>
      <c r="B43" s="6" t="s">
        <v>67</v>
      </c>
      <c r="C43" s="6">
        <v>1</v>
      </c>
      <c r="D43" s="6">
        <v>1</v>
      </c>
      <c r="E43" s="6">
        <v>1</v>
      </c>
      <c r="F43" s="6">
        <v>0</v>
      </c>
      <c r="G43" s="6">
        <v>44722.83</v>
      </c>
      <c r="H43" s="6">
        <v>22260.17</v>
      </c>
      <c r="I43" s="6">
        <v>0</v>
      </c>
      <c r="J43" s="6">
        <v>0</v>
      </c>
      <c r="L43" s="6">
        <v>66983</v>
      </c>
      <c r="M43" s="6">
        <v>0</v>
      </c>
      <c r="N43" s="6">
        <v>100</v>
      </c>
      <c r="O43" s="6">
        <v>0</v>
      </c>
    </row>
    <row r="44" spans="1:15" x14ac:dyDescent="0.2">
      <c r="A44" s="6" t="s">
        <v>49</v>
      </c>
      <c r="B44" s="6" t="s">
        <v>39</v>
      </c>
      <c r="C44" s="6">
        <v>3221</v>
      </c>
      <c r="D44" s="6">
        <v>3146</v>
      </c>
      <c r="E44" s="6">
        <v>3146</v>
      </c>
      <c r="F44" s="6">
        <v>55235</v>
      </c>
      <c r="G44" s="6">
        <v>2732291.58</v>
      </c>
      <c r="H44" s="6">
        <v>485903.73</v>
      </c>
      <c r="I44" s="6">
        <v>133945</v>
      </c>
      <c r="J44" s="6">
        <v>451781.42</v>
      </c>
      <c r="L44" s="6">
        <v>2632468.89</v>
      </c>
      <c r="M44" s="6">
        <v>75</v>
      </c>
      <c r="N44" s="6">
        <v>100</v>
      </c>
      <c r="O44" s="6">
        <v>27.57</v>
      </c>
    </row>
    <row r="45" spans="1:15" x14ac:dyDescent="0.2">
      <c r="A45" s="6" t="s">
        <v>49</v>
      </c>
      <c r="B45" s="6" t="s">
        <v>40</v>
      </c>
      <c r="C45" s="6">
        <v>25</v>
      </c>
      <c r="D45" s="6">
        <v>25</v>
      </c>
      <c r="E45" s="6">
        <v>25</v>
      </c>
      <c r="F45" s="6">
        <v>1735</v>
      </c>
      <c r="G45" s="6">
        <v>1721.39</v>
      </c>
      <c r="H45" s="6">
        <v>14116.61</v>
      </c>
      <c r="I45" s="6">
        <v>10105</v>
      </c>
      <c r="J45" s="6">
        <v>0</v>
      </c>
      <c r="L45" s="6">
        <v>5733</v>
      </c>
      <c r="M45" s="6">
        <v>0</v>
      </c>
      <c r="N45" s="6">
        <v>100</v>
      </c>
      <c r="O45" s="6">
        <v>71.58</v>
      </c>
    </row>
    <row r="46" spans="1:15" x14ac:dyDescent="0.2">
      <c r="A46" s="6" t="s">
        <v>49</v>
      </c>
      <c r="B46" s="6" t="s">
        <v>41</v>
      </c>
      <c r="C46" s="6">
        <v>6398</v>
      </c>
      <c r="D46" s="6">
        <v>5944</v>
      </c>
      <c r="E46" s="6">
        <v>5934</v>
      </c>
      <c r="F46" s="6">
        <v>83602</v>
      </c>
      <c r="G46" s="6">
        <v>4738871.45</v>
      </c>
      <c r="H46" s="6">
        <v>851099.18</v>
      </c>
      <c r="I46" s="6">
        <v>974800</v>
      </c>
      <c r="J46" s="6">
        <v>90519.7</v>
      </c>
      <c r="L46" s="6">
        <v>4524650.93</v>
      </c>
      <c r="M46" s="6">
        <v>454</v>
      </c>
      <c r="N46" s="6">
        <v>0</v>
      </c>
      <c r="O46" s="6">
        <v>114.53</v>
      </c>
    </row>
    <row r="47" spans="1:15" x14ac:dyDescent="0.2">
      <c r="A47" s="6" t="s">
        <v>49</v>
      </c>
      <c r="B47" s="6" t="s">
        <v>43</v>
      </c>
      <c r="C47" s="6">
        <v>9</v>
      </c>
      <c r="D47" s="6">
        <v>9</v>
      </c>
      <c r="E47" s="6">
        <v>9</v>
      </c>
      <c r="F47" s="6">
        <v>93</v>
      </c>
      <c r="G47" s="6">
        <v>6603.71</v>
      </c>
      <c r="H47" s="6">
        <v>2280.29</v>
      </c>
      <c r="I47" s="6">
        <v>3101</v>
      </c>
      <c r="J47" s="6">
        <v>0</v>
      </c>
      <c r="L47" s="6">
        <v>5783</v>
      </c>
      <c r="M47" s="6">
        <v>0</v>
      </c>
      <c r="N47" s="6">
        <v>100</v>
      </c>
      <c r="O47" s="6">
        <v>135.99</v>
      </c>
    </row>
    <row r="48" spans="1:15" x14ac:dyDescent="0.2">
      <c r="A48" s="6" t="s">
        <v>49</v>
      </c>
      <c r="B48" s="6" t="s">
        <v>44</v>
      </c>
      <c r="C48" s="6">
        <v>1</v>
      </c>
      <c r="D48" s="6">
        <v>1</v>
      </c>
      <c r="E48" s="6">
        <v>1</v>
      </c>
      <c r="F48" s="6">
        <v>5</v>
      </c>
      <c r="G48" s="6">
        <v>340.25</v>
      </c>
      <c r="H48" s="6">
        <v>152.75</v>
      </c>
      <c r="I48" s="6">
        <v>0</v>
      </c>
      <c r="J48" s="6">
        <v>0</v>
      </c>
      <c r="L48" s="6">
        <v>493</v>
      </c>
      <c r="M48" s="6">
        <v>0</v>
      </c>
      <c r="N48" s="6">
        <v>100</v>
      </c>
      <c r="O48" s="6">
        <v>0</v>
      </c>
    </row>
    <row r="49" spans="1:15" x14ac:dyDescent="0.2">
      <c r="A49" s="6" t="s">
        <v>49</v>
      </c>
      <c r="B49" s="6" t="s">
        <v>45</v>
      </c>
      <c r="C49" s="6">
        <v>218</v>
      </c>
      <c r="D49" s="6">
        <v>182</v>
      </c>
      <c r="E49" s="6">
        <v>181</v>
      </c>
      <c r="F49" s="6">
        <v>36607</v>
      </c>
      <c r="G49" s="6">
        <v>280782.73</v>
      </c>
      <c r="H49" s="6">
        <v>396231.28</v>
      </c>
      <c r="I49" s="6">
        <v>639278</v>
      </c>
      <c r="J49" s="6">
        <v>-93000</v>
      </c>
      <c r="L49" s="6">
        <v>130736.01</v>
      </c>
      <c r="M49" s="6">
        <v>36</v>
      </c>
      <c r="N49" s="6">
        <v>0</v>
      </c>
      <c r="O49" s="6">
        <v>161.34</v>
      </c>
    </row>
    <row r="50" spans="1:15" x14ac:dyDescent="0.2">
      <c r="A50" s="6" t="s">
        <v>49</v>
      </c>
      <c r="B50" s="6" t="s">
        <v>50</v>
      </c>
      <c r="C50" s="6">
        <v>1</v>
      </c>
      <c r="D50" s="6">
        <v>1</v>
      </c>
      <c r="E50" s="6">
        <v>1</v>
      </c>
      <c r="F50" s="6">
        <v>0</v>
      </c>
      <c r="G50" s="6">
        <v>3.47</v>
      </c>
      <c r="H50" s="6">
        <v>95.53</v>
      </c>
      <c r="I50" s="6">
        <v>0</v>
      </c>
      <c r="J50" s="6">
        <v>94.53</v>
      </c>
      <c r="L50" s="6">
        <v>4.47</v>
      </c>
      <c r="M50" s="6">
        <v>0</v>
      </c>
      <c r="N50" s="6">
        <v>100</v>
      </c>
      <c r="O50" s="6">
        <v>0</v>
      </c>
    </row>
    <row r="51" spans="1:15" x14ac:dyDescent="0.2">
      <c r="A51" s="6" t="s">
        <v>49</v>
      </c>
      <c r="B51" s="6" t="s">
        <v>57</v>
      </c>
      <c r="C51" s="6">
        <v>2496</v>
      </c>
      <c r="D51" s="6">
        <v>2493</v>
      </c>
      <c r="E51" s="6">
        <v>2493</v>
      </c>
      <c r="F51" s="6">
        <v>1435464</v>
      </c>
      <c r="G51" s="6">
        <v>13695616.07</v>
      </c>
      <c r="H51" s="6">
        <v>8856842.8000000007</v>
      </c>
      <c r="I51" s="6">
        <v>0</v>
      </c>
      <c r="J51" s="6">
        <v>8856812.8800000008</v>
      </c>
      <c r="L51" s="6">
        <v>13695645.99</v>
      </c>
      <c r="M51" s="6">
        <v>3</v>
      </c>
      <c r="N51" s="6">
        <v>100</v>
      </c>
      <c r="O51" s="6">
        <v>0</v>
      </c>
    </row>
    <row r="52" spans="1:15" x14ac:dyDescent="0.2">
      <c r="A52" s="6" t="s">
        <v>49</v>
      </c>
      <c r="B52" s="6" t="s">
        <v>59</v>
      </c>
      <c r="C52" s="6">
        <v>2</v>
      </c>
      <c r="D52" s="6">
        <v>2</v>
      </c>
      <c r="E52" s="6">
        <v>2</v>
      </c>
      <c r="F52" s="6">
        <v>113</v>
      </c>
      <c r="G52" s="6">
        <v>5460.32</v>
      </c>
      <c r="H52" s="6">
        <v>2760.68</v>
      </c>
      <c r="I52" s="6">
        <v>0</v>
      </c>
      <c r="J52" s="6">
        <v>0</v>
      </c>
      <c r="L52" s="6">
        <v>8221</v>
      </c>
      <c r="M52" s="6">
        <v>0</v>
      </c>
      <c r="N52" s="6">
        <v>100</v>
      </c>
      <c r="O52" s="6">
        <v>0</v>
      </c>
    </row>
    <row r="53" spans="1:15" x14ac:dyDescent="0.2">
      <c r="A53" s="6" t="s">
        <v>49</v>
      </c>
      <c r="B53" s="6" t="s">
        <v>68</v>
      </c>
      <c r="C53" s="6">
        <v>1</v>
      </c>
      <c r="D53" s="6">
        <v>0</v>
      </c>
      <c r="E53" s="6">
        <v>0</v>
      </c>
      <c r="F53" s="6">
        <v>0</v>
      </c>
      <c r="G53" s="6">
        <v>41661.61</v>
      </c>
      <c r="H53" s="6">
        <v>0</v>
      </c>
      <c r="I53" s="6">
        <v>0</v>
      </c>
      <c r="J53" s="6">
        <v>0</v>
      </c>
      <c r="L53" s="6">
        <v>41661.61</v>
      </c>
      <c r="M53" s="6">
        <v>1</v>
      </c>
      <c r="N53" s="6">
        <v>0</v>
      </c>
      <c r="O53" s="6">
        <v>0</v>
      </c>
    </row>
    <row r="54" spans="1:15" x14ac:dyDescent="0.2">
      <c r="A54" s="6" t="s">
        <v>49</v>
      </c>
      <c r="B54" s="6" t="s">
        <v>47</v>
      </c>
      <c r="C54" s="6">
        <v>84</v>
      </c>
      <c r="D54" s="6">
        <v>65</v>
      </c>
      <c r="E54" s="6">
        <v>64</v>
      </c>
      <c r="F54" s="6">
        <v>9285</v>
      </c>
      <c r="G54" s="6">
        <v>18290.96</v>
      </c>
      <c r="H54" s="6">
        <v>112386.54</v>
      </c>
      <c r="I54" s="6">
        <v>110606</v>
      </c>
      <c r="J54" s="6">
        <v>9179.2900000000009</v>
      </c>
      <c r="L54" s="6">
        <v>10892.21</v>
      </c>
      <c r="M54" s="6">
        <v>19</v>
      </c>
      <c r="N54" s="6">
        <v>0</v>
      </c>
      <c r="O54" s="6">
        <v>98.42</v>
      </c>
    </row>
    <row r="55" spans="1:15" x14ac:dyDescent="0.2">
      <c r="A55" s="6" t="s">
        <v>49</v>
      </c>
      <c r="B55" s="6" t="s">
        <v>61</v>
      </c>
      <c r="C55" s="6">
        <v>249</v>
      </c>
      <c r="D55" s="6">
        <v>210</v>
      </c>
      <c r="E55" s="6">
        <v>208</v>
      </c>
      <c r="F55" s="6">
        <v>131156</v>
      </c>
      <c r="G55" s="6">
        <v>24913412.329999998</v>
      </c>
      <c r="H55" s="6">
        <v>1214037.21</v>
      </c>
      <c r="I55" s="6">
        <v>1170589</v>
      </c>
      <c r="J55" s="6">
        <v>93000</v>
      </c>
      <c r="L55" s="6">
        <v>24863860.539999999</v>
      </c>
      <c r="M55" s="6">
        <v>39</v>
      </c>
      <c r="N55" s="6">
        <v>0</v>
      </c>
      <c r="O55" s="6">
        <v>96.42</v>
      </c>
    </row>
    <row r="56" spans="1:15" x14ac:dyDescent="0.2">
      <c r="A56" s="6" t="s">
        <v>49</v>
      </c>
      <c r="B56" s="6" t="s">
        <v>62</v>
      </c>
      <c r="C56" s="6">
        <v>174</v>
      </c>
      <c r="D56" s="6">
        <v>137</v>
      </c>
      <c r="E56" s="6">
        <v>164</v>
      </c>
      <c r="F56" s="6">
        <v>49434</v>
      </c>
      <c r="G56" s="6">
        <v>40098193.759999998</v>
      </c>
      <c r="H56" s="6">
        <v>702963.97</v>
      </c>
      <c r="I56" s="6">
        <v>269738</v>
      </c>
      <c r="J56" s="6">
        <v>0</v>
      </c>
      <c r="L56" s="6">
        <v>40531419.729999997</v>
      </c>
      <c r="M56" s="6">
        <v>37</v>
      </c>
      <c r="N56" s="6">
        <v>100</v>
      </c>
      <c r="O56" s="6">
        <v>38.369999999999997</v>
      </c>
    </row>
    <row r="57" spans="1:15" x14ac:dyDescent="0.2">
      <c r="A57" s="6" t="s">
        <v>49</v>
      </c>
      <c r="B57" s="6" t="s">
        <v>63</v>
      </c>
      <c r="C57" s="6">
        <v>33</v>
      </c>
      <c r="D57" s="6">
        <v>3</v>
      </c>
      <c r="E57" s="6">
        <v>2</v>
      </c>
      <c r="F57" s="6">
        <v>698</v>
      </c>
      <c r="G57" s="6">
        <v>-5959.02</v>
      </c>
      <c r="H57" s="6">
        <v>9447.65</v>
      </c>
      <c r="I57" s="6">
        <v>11751</v>
      </c>
      <c r="J57" s="6">
        <v>0</v>
      </c>
      <c r="L57" s="6">
        <v>-8262.3700000000008</v>
      </c>
      <c r="M57" s="6">
        <v>30</v>
      </c>
      <c r="N57" s="6">
        <v>0</v>
      </c>
      <c r="O57" s="6">
        <v>124.38</v>
      </c>
    </row>
  </sheetData>
  <mergeCells count="4">
    <mergeCell ref="B1:C1"/>
    <mergeCell ref="E1:F1"/>
    <mergeCell ref="A2:O2"/>
    <mergeCell ref="A3:O3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autoPageBreaks="0"/>
  </sheetPr>
  <dimension ref="A1:N40"/>
  <sheetViews>
    <sheetView tabSelected="1" showOutlineSymbols="0" view="pageBreakPreview" zoomScaleNormal="100" zoomScaleSheetLayoutView="100" workbookViewId="0">
      <selection activeCell="I15" sqref="I15"/>
    </sheetView>
  </sheetViews>
  <sheetFormatPr defaultColWidth="10" defaultRowHeight="12.75" x14ac:dyDescent="0.2"/>
  <cols>
    <col min="1" max="8" width="10" style="1"/>
    <col min="9" max="9" width="7.7109375" style="1" customWidth="1"/>
    <col min="10" max="10" width="9.85546875" style="1" customWidth="1"/>
    <col min="11" max="12" width="10" style="1"/>
    <col min="13" max="13" width="8.85546875" style="1" bestFit="1" customWidth="1"/>
    <col min="14" max="16384" width="10" style="1"/>
  </cols>
  <sheetData>
    <row r="1" spans="1:14" ht="15.75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">
      <c r="A2" s="14" t="s">
        <v>73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">
      <c r="A3" s="1" t="s">
        <v>1</v>
      </c>
      <c r="B3" s="1" t="s">
        <v>2</v>
      </c>
      <c r="D3" s="1" t="s">
        <v>3</v>
      </c>
      <c r="K3" s="1" t="s">
        <v>74</v>
      </c>
    </row>
    <row r="4" spans="1:14" s="9" customFormat="1" x14ac:dyDescent="0.2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</row>
    <row r="5" spans="1:14" x14ac:dyDescent="0.2">
      <c r="A5" s="1" t="s">
        <v>18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f t="shared" ref="J5:J28" si="0">I5+H5</f>
        <v>0</v>
      </c>
      <c r="K5" s="3" t="e">
        <f t="shared" ref="K5:K37" si="1">J5/G5*100</f>
        <v>#DIV/0!</v>
      </c>
      <c r="L5" s="2">
        <f t="shared" ref="L5:L37" si="2">F5+G5-J5</f>
        <v>0</v>
      </c>
      <c r="M5" s="2">
        <f t="shared" ref="M5:M32" si="3">G5-J5</f>
        <v>0</v>
      </c>
      <c r="N5" s="2">
        <f t="shared" ref="N5:N37" si="4">G5-J5</f>
        <v>0</v>
      </c>
    </row>
    <row r="6" spans="1:14" x14ac:dyDescent="0.2">
      <c r="A6" s="1" t="s">
        <v>19</v>
      </c>
      <c r="B6" s="2">
        <v>4773</v>
      </c>
      <c r="C6" s="2">
        <v>4721</v>
      </c>
      <c r="D6" s="2">
        <v>4084</v>
      </c>
      <c r="E6" s="2">
        <v>60006</v>
      </c>
      <c r="F6" s="2">
        <v>2681915.29</v>
      </c>
      <c r="G6" s="2">
        <v>601060.68999999994</v>
      </c>
      <c r="H6" s="2">
        <v>46357</v>
      </c>
      <c r="I6" s="2">
        <v>555094.68999999994</v>
      </c>
      <c r="J6" s="2">
        <f t="shared" si="0"/>
        <v>601451.68999999994</v>
      </c>
      <c r="K6" s="3">
        <f t="shared" si="1"/>
        <v>100.06505166724511</v>
      </c>
      <c r="L6" s="2">
        <f t="shared" si="2"/>
        <v>2681524.29</v>
      </c>
      <c r="M6" s="8">
        <f>L6/G6</f>
        <v>4.4613203535237025</v>
      </c>
      <c r="N6" s="2">
        <f t="shared" si="4"/>
        <v>-391</v>
      </c>
    </row>
    <row r="7" spans="1:14" x14ac:dyDescent="0.2">
      <c r="A7" s="1" t="s">
        <v>20</v>
      </c>
      <c r="B7" s="2">
        <v>9789</v>
      </c>
      <c r="C7" s="2">
        <v>9374</v>
      </c>
      <c r="D7" s="2">
        <v>8745</v>
      </c>
      <c r="E7" s="2">
        <v>193371</v>
      </c>
      <c r="F7" s="2">
        <v>3467644.3499999996</v>
      </c>
      <c r="G7" s="2">
        <v>1976166</v>
      </c>
      <c r="H7" s="2">
        <v>670713</v>
      </c>
      <c r="I7" s="2">
        <v>0</v>
      </c>
      <c r="J7" s="2">
        <f t="shared" si="0"/>
        <v>670713</v>
      </c>
      <c r="K7" s="3">
        <f t="shared" si="1"/>
        <v>33.940114342621015</v>
      </c>
      <c r="L7" s="2">
        <f t="shared" si="2"/>
        <v>4773097.3499999996</v>
      </c>
      <c r="M7" s="8">
        <f t="shared" ref="M7:M10" si="5">L7/G7</f>
        <v>2.4153321886926502</v>
      </c>
      <c r="N7" s="2">
        <f t="shared" si="4"/>
        <v>1305453</v>
      </c>
    </row>
    <row r="8" spans="1:14" x14ac:dyDescent="0.2">
      <c r="A8" s="1" t="s">
        <v>21</v>
      </c>
      <c r="B8" s="2">
        <v>1283</v>
      </c>
      <c r="C8" s="2">
        <v>1174</v>
      </c>
      <c r="D8" s="2">
        <v>1160</v>
      </c>
      <c r="E8" s="2">
        <v>92078</v>
      </c>
      <c r="F8" s="2">
        <v>-51123.509999999995</v>
      </c>
      <c r="G8" s="2">
        <v>1183361.31</v>
      </c>
      <c r="H8" s="2">
        <v>586415</v>
      </c>
      <c r="I8" s="2">
        <v>3648.31</v>
      </c>
      <c r="J8" s="2">
        <f t="shared" si="0"/>
        <v>590063.31000000006</v>
      </c>
      <c r="K8" s="3">
        <f t="shared" si="1"/>
        <v>49.863326189023368</v>
      </c>
      <c r="L8" s="2">
        <f t="shared" si="2"/>
        <v>542174.49</v>
      </c>
      <c r="M8" s="8">
        <f t="shared" si="5"/>
        <v>0.45816479330391491</v>
      </c>
      <c r="N8" s="2">
        <f t="shared" si="4"/>
        <v>593298</v>
      </c>
    </row>
    <row r="9" spans="1:14" x14ac:dyDescent="0.2">
      <c r="A9" s="1" t="s">
        <v>22</v>
      </c>
      <c r="B9" s="2">
        <v>149</v>
      </c>
      <c r="C9" s="2">
        <v>98</v>
      </c>
      <c r="D9" s="2">
        <v>96</v>
      </c>
      <c r="E9" s="2">
        <v>31703</v>
      </c>
      <c r="F9" s="2">
        <v>25811.39</v>
      </c>
      <c r="G9" s="2">
        <v>523288</v>
      </c>
      <c r="H9" s="2">
        <v>70974</v>
      </c>
      <c r="I9" s="2">
        <v>0</v>
      </c>
      <c r="J9" s="2">
        <f t="shared" si="0"/>
        <v>70974</v>
      </c>
      <c r="K9" s="3">
        <f t="shared" si="1"/>
        <v>13.563085719527296</v>
      </c>
      <c r="L9" s="2">
        <f t="shared" si="2"/>
        <v>478125.39</v>
      </c>
      <c r="M9" s="8">
        <f t="shared" si="5"/>
        <v>0.91369454296677932</v>
      </c>
      <c r="N9" s="2">
        <f t="shared" si="4"/>
        <v>452314</v>
      </c>
    </row>
    <row r="10" spans="1:14" x14ac:dyDescent="0.2">
      <c r="A10" s="1" t="s">
        <v>23</v>
      </c>
      <c r="B10" s="2">
        <f>SUM(B5:B9)</f>
        <v>15994</v>
      </c>
      <c r="C10" s="2">
        <f t="shared" ref="C10:J10" si="6">SUM(C5:C9)</f>
        <v>15367</v>
      </c>
      <c r="D10" s="2">
        <f t="shared" si="6"/>
        <v>14085</v>
      </c>
      <c r="E10" s="2">
        <f t="shared" si="6"/>
        <v>377158</v>
      </c>
      <c r="F10" s="2">
        <f t="shared" si="6"/>
        <v>6124247.5199999996</v>
      </c>
      <c r="G10" s="2">
        <f t="shared" si="6"/>
        <v>4283876</v>
      </c>
      <c r="H10" s="2">
        <f t="shared" si="6"/>
        <v>1374459</v>
      </c>
      <c r="I10" s="2">
        <f t="shared" si="6"/>
        <v>558743</v>
      </c>
      <c r="J10" s="2">
        <f t="shared" si="6"/>
        <v>1933202</v>
      </c>
      <c r="K10" s="3">
        <f t="shared" si="1"/>
        <v>45.1274033141949</v>
      </c>
      <c r="L10" s="2">
        <f t="shared" si="2"/>
        <v>8474921.5199999996</v>
      </c>
      <c r="M10" s="8">
        <f t="shared" si="5"/>
        <v>1.978330259792767</v>
      </c>
      <c r="N10" s="2">
        <f t="shared" si="4"/>
        <v>2350674</v>
      </c>
    </row>
    <row r="11" spans="1:14" x14ac:dyDescent="0.2">
      <c r="B11" s="2"/>
      <c r="C11" s="2"/>
      <c r="D11" s="2"/>
      <c r="E11" s="2"/>
      <c r="F11" s="2"/>
      <c r="G11" s="2"/>
      <c r="H11" s="2"/>
      <c r="I11" s="2"/>
      <c r="J11" s="2"/>
      <c r="K11" s="3"/>
      <c r="L11" s="2"/>
      <c r="M11" s="2"/>
      <c r="N11" s="2"/>
    </row>
    <row r="12" spans="1:14" x14ac:dyDescent="0.2">
      <c r="A12" s="1" t="s">
        <v>1</v>
      </c>
      <c r="B12" s="1" t="s">
        <v>24</v>
      </c>
      <c r="D12" s="1" t="s">
        <v>25</v>
      </c>
      <c r="J12" s="2"/>
      <c r="K12" s="3"/>
      <c r="L12" s="2"/>
      <c r="M12" s="2"/>
      <c r="N12" s="2"/>
    </row>
    <row r="13" spans="1:14" s="9" customFormat="1" x14ac:dyDescent="0.2">
      <c r="A13" s="9" t="s">
        <v>4</v>
      </c>
      <c r="B13" s="9" t="s">
        <v>5</v>
      </c>
      <c r="C13" s="9" t="s">
        <v>6</v>
      </c>
      <c r="D13" s="9" t="s">
        <v>7</v>
      </c>
      <c r="E13" s="9" t="s">
        <v>8</v>
      </c>
      <c r="F13" s="9" t="s">
        <v>9</v>
      </c>
      <c r="G13" s="9" t="s">
        <v>10</v>
      </c>
      <c r="H13" s="9" t="s">
        <v>11</v>
      </c>
      <c r="I13" s="9" t="s">
        <v>12</v>
      </c>
      <c r="J13" s="9" t="s">
        <v>13</v>
      </c>
      <c r="K13" s="9" t="s">
        <v>14</v>
      </c>
      <c r="L13" s="9" t="s">
        <v>15</v>
      </c>
      <c r="M13" s="9" t="s">
        <v>16</v>
      </c>
      <c r="N13" s="9" t="s">
        <v>17</v>
      </c>
    </row>
    <row r="14" spans="1:14" x14ac:dyDescent="0.2">
      <c r="A14" s="1" t="s">
        <v>18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f t="shared" si="0"/>
        <v>0</v>
      </c>
      <c r="K14" s="3" t="e">
        <f t="shared" si="1"/>
        <v>#DIV/0!</v>
      </c>
      <c r="L14" s="2">
        <f t="shared" si="2"/>
        <v>0</v>
      </c>
      <c r="M14" s="2">
        <f t="shared" si="3"/>
        <v>0</v>
      </c>
      <c r="N14" s="2">
        <f t="shared" si="4"/>
        <v>0</v>
      </c>
    </row>
    <row r="15" spans="1:14" x14ac:dyDescent="0.2">
      <c r="A15" s="1" t="s">
        <v>19</v>
      </c>
      <c r="B15" s="2">
        <v>2802</v>
      </c>
      <c r="C15" s="2">
        <v>2795</v>
      </c>
      <c r="D15" s="2">
        <v>1536</v>
      </c>
      <c r="E15" s="2">
        <v>20000</v>
      </c>
      <c r="F15" s="2">
        <v>376573.78</v>
      </c>
      <c r="G15" s="2">
        <v>215096.98</v>
      </c>
      <c r="H15" s="2">
        <v>5175</v>
      </c>
      <c r="I15" s="2">
        <v>199988.98</v>
      </c>
      <c r="J15" s="2">
        <f t="shared" si="0"/>
        <v>205163.98</v>
      </c>
      <c r="K15" s="3">
        <f t="shared" si="1"/>
        <v>95.382083002746015</v>
      </c>
      <c r="L15" s="2">
        <f t="shared" si="2"/>
        <v>386506.78</v>
      </c>
      <c r="M15" s="8">
        <f>L15/G15</f>
        <v>1.7968954282854182</v>
      </c>
      <c r="N15" s="2">
        <f t="shared" si="4"/>
        <v>9933</v>
      </c>
    </row>
    <row r="16" spans="1:14" x14ac:dyDescent="0.2">
      <c r="A16" s="1" t="s">
        <v>20</v>
      </c>
      <c r="B16" s="2">
        <v>5735</v>
      </c>
      <c r="C16" s="2">
        <v>5474</v>
      </c>
      <c r="D16" s="2">
        <v>3472</v>
      </c>
      <c r="E16" s="2">
        <v>63408</v>
      </c>
      <c r="F16" s="2">
        <v>3834956.18</v>
      </c>
      <c r="G16" s="2">
        <v>688695</v>
      </c>
      <c r="H16" s="2">
        <v>236319</v>
      </c>
      <c r="I16" s="2">
        <v>0</v>
      </c>
      <c r="J16" s="2">
        <f t="shared" si="0"/>
        <v>236319</v>
      </c>
      <c r="K16" s="3">
        <f t="shared" si="1"/>
        <v>34.314028706466573</v>
      </c>
      <c r="L16" s="2">
        <f t="shared" si="2"/>
        <v>4287332.18</v>
      </c>
      <c r="M16" s="8">
        <f t="shared" ref="M16:M19" si="7">L16/G16</f>
        <v>6.2252988333006627</v>
      </c>
      <c r="N16" s="2">
        <f t="shared" si="4"/>
        <v>452376</v>
      </c>
    </row>
    <row r="17" spans="1:14" x14ac:dyDescent="0.2">
      <c r="A17" s="1" t="s">
        <v>21</v>
      </c>
      <c r="B17" s="2">
        <v>407</v>
      </c>
      <c r="C17" s="2">
        <v>360</v>
      </c>
      <c r="D17" s="2">
        <v>286</v>
      </c>
      <c r="E17" s="2">
        <v>42192</v>
      </c>
      <c r="F17" s="2">
        <v>185146.64</v>
      </c>
      <c r="G17" s="2">
        <v>496304</v>
      </c>
      <c r="H17" s="2">
        <v>174122</v>
      </c>
      <c r="I17" s="2">
        <v>0</v>
      </c>
      <c r="J17" s="2">
        <f t="shared" si="0"/>
        <v>174122</v>
      </c>
      <c r="K17" s="3">
        <f t="shared" si="1"/>
        <v>35.083738998678236</v>
      </c>
      <c r="L17" s="2">
        <f t="shared" si="2"/>
        <v>507328.64</v>
      </c>
      <c r="M17" s="8">
        <f t="shared" si="7"/>
        <v>1.0222134820593829</v>
      </c>
      <c r="N17" s="2">
        <f t="shared" si="4"/>
        <v>322182</v>
      </c>
    </row>
    <row r="18" spans="1:14" x14ac:dyDescent="0.2">
      <c r="A18" s="1" t="s">
        <v>22</v>
      </c>
      <c r="B18" s="2">
        <v>69</v>
      </c>
      <c r="C18" s="2">
        <v>46</v>
      </c>
      <c r="D18" s="2">
        <v>28</v>
      </c>
      <c r="E18" s="2">
        <v>2723</v>
      </c>
      <c r="F18" s="2">
        <v>-21822.119999999995</v>
      </c>
      <c r="G18" s="2">
        <v>41302</v>
      </c>
      <c r="H18" s="2">
        <v>5079</v>
      </c>
      <c r="I18" s="2">
        <v>0</v>
      </c>
      <c r="J18" s="2">
        <f t="shared" si="0"/>
        <v>5079</v>
      </c>
      <c r="K18" s="3">
        <f t="shared" si="1"/>
        <v>12.297225315965328</v>
      </c>
      <c r="L18" s="2">
        <f t="shared" si="2"/>
        <v>14400.880000000005</v>
      </c>
      <c r="M18" s="8">
        <f t="shared" si="7"/>
        <v>0.34867270350104124</v>
      </c>
      <c r="N18" s="2">
        <f t="shared" si="4"/>
        <v>36223</v>
      </c>
    </row>
    <row r="19" spans="1:14" x14ac:dyDescent="0.2">
      <c r="A19" s="1" t="s">
        <v>23</v>
      </c>
      <c r="B19" s="2">
        <f t="shared" ref="B19:I19" si="8">SUM(B14:B18)</f>
        <v>9013</v>
      </c>
      <c r="C19" s="2">
        <f t="shared" si="8"/>
        <v>8675</v>
      </c>
      <c r="D19" s="2">
        <f t="shared" si="8"/>
        <v>5322</v>
      </c>
      <c r="E19" s="2">
        <f t="shared" si="8"/>
        <v>128323</v>
      </c>
      <c r="F19" s="2">
        <f t="shared" si="8"/>
        <v>4374854.4799999995</v>
      </c>
      <c r="G19" s="2">
        <f t="shared" si="8"/>
        <v>1441397.98</v>
      </c>
      <c r="H19" s="2">
        <f t="shared" si="8"/>
        <v>420695</v>
      </c>
      <c r="I19" s="2">
        <f t="shared" si="8"/>
        <v>199988.98</v>
      </c>
      <c r="J19" s="2">
        <f t="shared" si="0"/>
        <v>620683.98</v>
      </c>
      <c r="K19" s="3">
        <f t="shared" si="1"/>
        <v>43.061249468380694</v>
      </c>
      <c r="L19" s="2">
        <f t="shared" si="2"/>
        <v>5195568.4799999986</v>
      </c>
      <c r="M19" s="8">
        <f t="shared" si="7"/>
        <v>3.6045343146658211</v>
      </c>
      <c r="N19" s="2">
        <f t="shared" si="4"/>
        <v>820714</v>
      </c>
    </row>
    <row r="20" spans="1:14" x14ac:dyDescent="0.2">
      <c r="B20" s="2"/>
      <c r="C20" s="2"/>
      <c r="D20" s="2"/>
      <c r="E20" s="2"/>
      <c r="F20" s="2"/>
      <c r="G20" s="2"/>
      <c r="H20" s="2"/>
      <c r="I20" s="2"/>
      <c r="J20" s="2"/>
      <c r="K20" s="3"/>
      <c r="L20" s="2"/>
      <c r="M20" s="8"/>
      <c r="N20" s="2"/>
    </row>
    <row r="21" spans="1:14" x14ac:dyDescent="0.2">
      <c r="A21" s="1" t="s">
        <v>1</v>
      </c>
      <c r="B21" s="1" t="s">
        <v>26</v>
      </c>
      <c r="D21" s="1" t="s">
        <v>27</v>
      </c>
      <c r="J21" s="2"/>
      <c r="K21" s="3"/>
      <c r="L21" s="2"/>
      <c r="M21" s="2"/>
      <c r="N21" s="2"/>
    </row>
    <row r="22" spans="1:14" s="9" customFormat="1" x14ac:dyDescent="0.2">
      <c r="A22" s="9" t="s">
        <v>4</v>
      </c>
      <c r="B22" s="9" t="s">
        <v>5</v>
      </c>
      <c r="C22" s="9" t="s">
        <v>6</v>
      </c>
      <c r="D22" s="9" t="s">
        <v>7</v>
      </c>
      <c r="E22" s="9" t="s">
        <v>8</v>
      </c>
      <c r="F22" s="9" t="s">
        <v>9</v>
      </c>
      <c r="G22" s="9" t="s">
        <v>10</v>
      </c>
      <c r="H22" s="9" t="s">
        <v>11</v>
      </c>
      <c r="I22" s="9" t="s">
        <v>12</v>
      </c>
      <c r="J22" s="9" t="s">
        <v>13</v>
      </c>
      <c r="K22" s="9" t="s">
        <v>14</v>
      </c>
      <c r="L22" s="9" t="s">
        <v>15</v>
      </c>
      <c r="M22" s="9" t="s">
        <v>16</v>
      </c>
      <c r="N22" s="9" t="s">
        <v>17</v>
      </c>
    </row>
    <row r="23" spans="1:14" x14ac:dyDescent="0.2">
      <c r="A23" s="1" t="s">
        <v>18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0</v>
      </c>
      <c r="K23" s="3" t="e">
        <f t="shared" si="1"/>
        <v>#DIV/0!</v>
      </c>
      <c r="L23" s="2">
        <f t="shared" si="2"/>
        <v>0</v>
      </c>
      <c r="M23" s="2">
        <f t="shared" si="3"/>
        <v>0</v>
      </c>
      <c r="N23" s="2">
        <f t="shared" si="4"/>
        <v>0</v>
      </c>
    </row>
    <row r="24" spans="1:14" x14ac:dyDescent="0.2">
      <c r="A24" s="1" t="s">
        <v>19</v>
      </c>
      <c r="B24" s="2">
        <v>3222</v>
      </c>
      <c r="C24" s="2">
        <v>3147</v>
      </c>
      <c r="D24" s="2">
        <v>2653</v>
      </c>
      <c r="E24" s="2">
        <v>54493</v>
      </c>
      <c r="F24" s="2">
        <v>2445918.0100000002</v>
      </c>
      <c r="G24" s="2">
        <v>528305.55000000005</v>
      </c>
      <c r="H24" s="2">
        <v>45566</v>
      </c>
      <c r="I24" s="2">
        <v>504113.55</v>
      </c>
      <c r="J24" s="2">
        <f t="shared" si="0"/>
        <v>549679.55000000005</v>
      </c>
      <c r="K24" s="3">
        <f t="shared" si="1"/>
        <v>104.04576480409868</v>
      </c>
      <c r="L24" s="2">
        <f t="shared" si="2"/>
        <v>2424544.0100000007</v>
      </c>
      <c r="M24" s="8">
        <f>L24/G24</f>
        <v>4.5892836257351464</v>
      </c>
      <c r="N24" s="2">
        <f t="shared" si="4"/>
        <v>-21374</v>
      </c>
    </row>
    <row r="25" spans="1:14" x14ac:dyDescent="0.2">
      <c r="A25" s="1" t="s">
        <v>20</v>
      </c>
      <c r="B25" s="2">
        <v>6595</v>
      </c>
      <c r="C25" s="2">
        <v>6119</v>
      </c>
      <c r="D25" s="2">
        <v>5436</v>
      </c>
      <c r="E25" s="2">
        <v>76560</v>
      </c>
      <c r="F25" s="2">
        <v>5378127.3799999999</v>
      </c>
      <c r="G25" s="2">
        <v>920598</v>
      </c>
      <c r="H25" s="2">
        <v>349567</v>
      </c>
      <c r="I25" s="2">
        <v>0</v>
      </c>
      <c r="J25" s="2">
        <f t="shared" si="0"/>
        <v>349567</v>
      </c>
      <c r="K25" s="3">
        <f t="shared" si="1"/>
        <v>37.971731418056528</v>
      </c>
      <c r="L25" s="2">
        <f t="shared" si="2"/>
        <v>5949158.3799999999</v>
      </c>
      <c r="M25" s="8">
        <f t="shared" ref="M25:M28" si="9">L25/G25</f>
        <v>6.4622760205866188</v>
      </c>
      <c r="N25" s="2">
        <f t="shared" si="4"/>
        <v>571031</v>
      </c>
    </row>
    <row r="26" spans="1:14" x14ac:dyDescent="0.2">
      <c r="A26" s="1" t="s">
        <v>21</v>
      </c>
      <c r="B26" s="2">
        <v>240</v>
      </c>
      <c r="C26" s="2">
        <v>199</v>
      </c>
      <c r="D26" s="2">
        <v>169</v>
      </c>
      <c r="E26" s="2">
        <v>30049</v>
      </c>
      <c r="F26" s="2">
        <v>192557.19</v>
      </c>
      <c r="G26" s="2">
        <v>352279</v>
      </c>
      <c r="H26" s="2">
        <v>196904</v>
      </c>
      <c r="I26" s="2">
        <v>0</v>
      </c>
      <c r="J26" s="2">
        <f t="shared" si="0"/>
        <v>196904</v>
      </c>
      <c r="K26" s="3">
        <f t="shared" si="1"/>
        <v>55.894333752508665</v>
      </c>
      <c r="L26" s="2">
        <f t="shared" si="2"/>
        <v>347932.18999999994</v>
      </c>
      <c r="M26" s="8">
        <f t="shared" si="9"/>
        <v>0.98766088810289554</v>
      </c>
      <c r="N26" s="2">
        <f t="shared" si="4"/>
        <v>155375</v>
      </c>
    </row>
    <row r="27" spans="1:14" x14ac:dyDescent="0.2">
      <c r="A27" s="1" t="s">
        <v>22</v>
      </c>
      <c r="B27" s="2">
        <v>85</v>
      </c>
      <c r="C27" s="2">
        <v>64</v>
      </c>
      <c r="D27" s="2">
        <v>57</v>
      </c>
      <c r="E27" s="2">
        <v>8055</v>
      </c>
      <c r="F27" s="2">
        <v>-9738.84</v>
      </c>
      <c r="G27" s="2">
        <v>114240</v>
      </c>
      <c r="H27" s="2">
        <v>16576</v>
      </c>
      <c r="I27" s="2">
        <v>0</v>
      </c>
      <c r="J27" s="2">
        <f t="shared" si="0"/>
        <v>16576</v>
      </c>
      <c r="K27" s="3">
        <f t="shared" si="1"/>
        <v>14.509803921568629</v>
      </c>
      <c r="L27" s="2">
        <f t="shared" si="2"/>
        <v>87925.16</v>
      </c>
      <c r="M27" s="8">
        <f t="shared" si="9"/>
        <v>0.76965301120448182</v>
      </c>
      <c r="N27" s="2">
        <f t="shared" si="4"/>
        <v>97664</v>
      </c>
    </row>
    <row r="28" spans="1:14" x14ac:dyDescent="0.2">
      <c r="A28" s="1" t="s">
        <v>23</v>
      </c>
      <c r="B28" s="2">
        <f t="shared" ref="B28:I28" si="10">SUM(B23:B27)</f>
        <v>10142</v>
      </c>
      <c r="C28" s="2">
        <f t="shared" si="10"/>
        <v>9529</v>
      </c>
      <c r="D28" s="2">
        <f t="shared" si="10"/>
        <v>8315</v>
      </c>
      <c r="E28" s="2">
        <f t="shared" si="10"/>
        <v>169157</v>
      </c>
      <c r="F28" s="2">
        <f t="shared" si="10"/>
        <v>8006863.7400000012</v>
      </c>
      <c r="G28" s="2">
        <f t="shared" si="10"/>
        <v>1915422.55</v>
      </c>
      <c r="H28" s="2">
        <f t="shared" si="10"/>
        <v>608613</v>
      </c>
      <c r="I28" s="2">
        <f t="shared" si="10"/>
        <v>504113.55</v>
      </c>
      <c r="J28" s="2">
        <f t="shared" si="0"/>
        <v>1112726.55</v>
      </c>
      <c r="K28" s="3">
        <f t="shared" si="1"/>
        <v>58.093006684086504</v>
      </c>
      <c r="L28" s="2">
        <f t="shared" si="2"/>
        <v>8809559.7400000002</v>
      </c>
      <c r="M28" s="8">
        <f t="shared" si="9"/>
        <v>4.5992774492500361</v>
      </c>
      <c r="N28" s="2">
        <f t="shared" si="4"/>
        <v>802696</v>
      </c>
    </row>
    <row r="29" spans="1:14" x14ac:dyDescent="0.2">
      <c r="J29" s="2"/>
      <c r="K29" s="3"/>
      <c r="L29" s="2"/>
      <c r="M29" s="2"/>
      <c r="N29" s="2"/>
    </row>
    <row r="30" spans="1:14" x14ac:dyDescent="0.2">
      <c r="A30" s="1" t="s">
        <v>28</v>
      </c>
      <c r="J30" s="2"/>
      <c r="K30" s="3"/>
      <c r="L30" s="2"/>
      <c r="M30" s="2"/>
      <c r="N30" s="2"/>
    </row>
    <row r="31" spans="1:14" s="9" customFormat="1" x14ac:dyDescent="0.2">
      <c r="A31" s="9" t="s">
        <v>4</v>
      </c>
      <c r="B31" s="9" t="s">
        <v>5</v>
      </c>
      <c r="C31" s="9" t="s">
        <v>6</v>
      </c>
      <c r="D31" s="9" t="s">
        <v>7</v>
      </c>
      <c r="E31" s="9" t="s">
        <v>8</v>
      </c>
      <c r="F31" s="9" t="s">
        <v>9</v>
      </c>
      <c r="G31" s="9" t="s">
        <v>10</v>
      </c>
      <c r="H31" s="9" t="s">
        <v>11</v>
      </c>
      <c r="I31" s="9" t="s">
        <v>12</v>
      </c>
      <c r="J31" s="9" t="s">
        <v>13</v>
      </c>
      <c r="K31" s="9" t="s">
        <v>14</v>
      </c>
      <c r="L31" s="9" t="s">
        <v>15</v>
      </c>
      <c r="M31" s="9" t="s">
        <v>16</v>
      </c>
      <c r="N31" s="9" t="s">
        <v>17</v>
      </c>
    </row>
    <row r="32" spans="1:14" x14ac:dyDescent="0.2">
      <c r="A32" s="1" t="s">
        <v>18</v>
      </c>
      <c r="B32" s="2">
        <f t="shared" ref="B32:J36" si="11">B23+B14+B5</f>
        <v>0</v>
      </c>
      <c r="C32" s="2">
        <f t="shared" si="11"/>
        <v>0</v>
      </c>
      <c r="D32" s="2">
        <f t="shared" si="11"/>
        <v>0</v>
      </c>
      <c r="E32" s="2">
        <f t="shared" si="11"/>
        <v>0</v>
      </c>
      <c r="F32" s="2">
        <f t="shared" si="11"/>
        <v>0</v>
      </c>
      <c r="G32" s="2">
        <f t="shared" si="11"/>
        <v>0</v>
      </c>
      <c r="H32" s="2">
        <f t="shared" si="11"/>
        <v>0</v>
      </c>
      <c r="I32" s="2">
        <f t="shared" si="11"/>
        <v>0</v>
      </c>
      <c r="J32" s="2">
        <f t="shared" si="11"/>
        <v>0</v>
      </c>
      <c r="K32" s="3" t="e">
        <f t="shared" si="1"/>
        <v>#DIV/0!</v>
      </c>
      <c r="L32" s="2">
        <f t="shared" si="2"/>
        <v>0</v>
      </c>
      <c r="M32" s="2">
        <f t="shared" si="3"/>
        <v>0</v>
      </c>
      <c r="N32" s="2">
        <f t="shared" si="4"/>
        <v>0</v>
      </c>
    </row>
    <row r="33" spans="1:14" x14ac:dyDescent="0.2">
      <c r="A33" s="1" t="s">
        <v>19</v>
      </c>
      <c r="B33" s="2">
        <f t="shared" si="11"/>
        <v>10797</v>
      </c>
      <c r="C33" s="2">
        <f t="shared" si="11"/>
        <v>10663</v>
      </c>
      <c r="D33" s="2">
        <f t="shared" si="11"/>
        <v>8273</v>
      </c>
      <c r="E33" s="2">
        <f t="shared" si="11"/>
        <v>134499</v>
      </c>
      <c r="F33" s="2">
        <f t="shared" si="11"/>
        <v>5504407.0800000001</v>
      </c>
      <c r="G33" s="2">
        <f t="shared" si="11"/>
        <v>1344463.22</v>
      </c>
      <c r="H33" s="2">
        <f t="shared" si="11"/>
        <v>97098</v>
      </c>
      <c r="I33" s="2">
        <f t="shared" si="11"/>
        <v>1259197.22</v>
      </c>
      <c r="J33" s="2">
        <f t="shared" si="11"/>
        <v>1356295.22</v>
      </c>
      <c r="K33" s="3">
        <f t="shared" si="1"/>
        <v>100.88005382549625</v>
      </c>
      <c r="L33" s="2">
        <f t="shared" si="2"/>
        <v>5492575.0800000001</v>
      </c>
      <c r="M33" s="8">
        <f>L33/G33</f>
        <v>4.085329370334132</v>
      </c>
      <c r="N33" s="2">
        <f t="shared" si="4"/>
        <v>-11832</v>
      </c>
    </row>
    <row r="34" spans="1:14" x14ac:dyDescent="0.2">
      <c r="A34" s="1" t="s">
        <v>20</v>
      </c>
      <c r="B34" s="2">
        <f t="shared" si="11"/>
        <v>22119</v>
      </c>
      <c r="C34" s="2">
        <f t="shared" si="11"/>
        <v>20967</v>
      </c>
      <c r="D34" s="2">
        <f t="shared" si="11"/>
        <v>17653</v>
      </c>
      <c r="E34" s="2">
        <f t="shared" si="11"/>
        <v>333339</v>
      </c>
      <c r="F34" s="2">
        <f t="shared" si="11"/>
        <v>12680727.91</v>
      </c>
      <c r="G34" s="2">
        <f t="shared" si="11"/>
        <v>3585459</v>
      </c>
      <c r="H34" s="2">
        <f t="shared" si="11"/>
        <v>1256599</v>
      </c>
      <c r="I34" s="2">
        <f t="shared" si="11"/>
        <v>0</v>
      </c>
      <c r="J34" s="2">
        <f t="shared" si="11"/>
        <v>1256599</v>
      </c>
      <c r="K34" s="3">
        <f t="shared" si="1"/>
        <v>35.047088810665521</v>
      </c>
      <c r="L34" s="2">
        <f t="shared" si="2"/>
        <v>15009587.91</v>
      </c>
      <c r="M34" s="8">
        <f t="shared" ref="M34:M37" si="12">L34/G34</f>
        <v>4.1862388915896123</v>
      </c>
      <c r="N34" s="2">
        <f t="shared" si="4"/>
        <v>2328860</v>
      </c>
    </row>
    <row r="35" spans="1:14" x14ac:dyDescent="0.2">
      <c r="A35" s="1" t="s">
        <v>21</v>
      </c>
      <c r="B35" s="2">
        <f t="shared" si="11"/>
        <v>1930</v>
      </c>
      <c r="C35" s="2">
        <f t="shared" si="11"/>
        <v>1733</v>
      </c>
      <c r="D35" s="2">
        <f t="shared" si="11"/>
        <v>1615</v>
      </c>
      <c r="E35" s="2">
        <f t="shared" si="11"/>
        <v>164319</v>
      </c>
      <c r="F35" s="2">
        <f t="shared" si="11"/>
        <v>326580.32</v>
      </c>
      <c r="G35" s="2">
        <f t="shared" si="11"/>
        <v>2031944.31</v>
      </c>
      <c r="H35" s="2">
        <f t="shared" si="11"/>
        <v>957441</v>
      </c>
      <c r="I35" s="2">
        <f t="shared" si="11"/>
        <v>3648.31</v>
      </c>
      <c r="J35" s="2">
        <f t="shared" si="11"/>
        <v>961089.31</v>
      </c>
      <c r="K35" s="3">
        <f t="shared" si="1"/>
        <v>47.298998563597443</v>
      </c>
      <c r="L35" s="2">
        <f t="shared" si="2"/>
        <v>1397435.3199999998</v>
      </c>
      <c r="M35" s="8">
        <f t="shared" si="12"/>
        <v>0.68773308063743133</v>
      </c>
      <c r="N35" s="2">
        <f t="shared" si="4"/>
        <v>1070855</v>
      </c>
    </row>
    <row r="36" spans="1:14" x14ac:dyDescent="0.2">
      <c r="A36" s="1" t="s">
        <v>22</v>
      </c>
      <c r="B36" s="2">
        <f t="shared" si="11"/>
        <v>303</v>
      </c>
      <c r="C36" s="2">
        <f t="shared" si="11"/>
        <v>208</v>
      </c>
      <c r="D36" s="2">
        <f t="shared" si="11"/>
        <v>181</v>
      </c>
      <c r="E36" s="2">
        <f t="shared" si="11"/>
        <v>42481</v>
      </c>
      <c r="F36" s="2">
        <f t="shared" si="11"/>
        <v>-5749.5699999999961</v>
      </c>
      <c r="G36" s="2">
        <f t="shared" si="11"/>
        <v>678830</v>
      </c>
      <c r="H36" s="2">
        <f t="shared" si="11"/>
        <v>92629</v>
      </c>
      <c r="I36" s="2">
        <f t="shared" si="11"/>
        <v>0</v>
      </c>
      <c r="J36" s="2">
        <f t="shared" si="11"/>
        <v>92629</v>
      </c>
      <c r="K36" s="3">
        <f t="shared" si="1"/>
        <v>13.645389861968388</v>
      </c>
      <c r="L36" s="2">
        <f t="shared" si="2"/>
        <v>580451.43000000005</v>
      </c>
      <c r="M36" s="8">
        <f t="shared" si="12"/>
        <v>0.85507627830237332</v>
      </c>
      <c r="N36" s="2">
        <f t="shared" si="4"/>
        <v>586201</v>
      </c>
    </row>
    <row r="37" spans="1:14" x14ac:dyDescent="0.2">
      <c r="A37" s="1" t="s">
        <v>13</v>
      </c>
      <c r="B37" s="2">
        <f>B36+B35+B34+B33+B32</f>
        <v>35149</v>
      </c>
      <c r="C37" s="2">
        <f t="shared" ref="C37:I37" si="13">C36+C35+C34+C33+C32</f>
        <v>33571</v>
      </c>
      <c r="D37" s="2">
        <f t="shared" si="13"/>
        <v>27722</v>
      </c>
      <c r="E37" s="2">
        <f t="shared" si="13"/>
        <v>674638</v>
      </c>
      <c r="F37" s="2">
        <f t="shared" si="13"/>
        <v>18505965.740000002</v>
      </c>
      <c r="G37" s="2">
        <f t="shared" si="13"/>
        <v>7640696.5300000003</v>
      </c>
      <c r="H37" s="2">
        <f t="shared" si="13"/>
        <v>2403767</v>
      </c>
      <c r="I37" s="2">
        <f t="shared" si="13"/>
        <v>1262845.53</v>
      </c>
      <c r="J37" s="2">
        <f>J36+J35+J34+J33+J32</f>
        <v>3666612.5300000003</v>
      </c>
      <c r="K37" s="3">
        <f t="shared" si="1"/>
        <v>47.9879355972799</v>
      </c>
      <c r="L37" s="2">
        <f t="shared" si="2"/>
        <v>22480049.740000002</v>
      </c>
      <c r="M37" s="8">
        <f t="shared" si="12"/>
        <v>2.9421466553128504</v>
      </c>
      <c r="N37" s="2">
        <f t="shared" si="4"/>
        <v>3974084</v>
      </c>
    </row>
    <row r="40" spans="1:14" x14ac:dyDescent="0.2">
      <c r="L40" s="4"/>
    </row>
  </sheetData>
  <mergeCells count="2">
    <mergeCell ref="A1:N1"/>
    <mergeCell ref="A2:N2"/>
  </mergeCells>
  <printOptions gridLines="1"/>
  <pageMargins left="0.25" right="0.25" top="0.25" bottom="0.25" header="0.25" footer="0.2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 (2)</vt:lpstr>
      <vt:lpstr>Sheet1 (3)</vt:lpstr>
      <vt:lpstr>gen</vt:lpstr>
      <vt:lpstr>Sheet1</vt:lpstr>
      <vt:lpstr>Sheet1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2023-03-12T10:21:00Z</cp:lastPrinted>
  <dcterms:created xsi:type="dcterms:W3CDTF">2022-03-03T08:57:32Z</dcterms:created>
  <dcterms:modified xsi:type="dcterms:W3CDTF">2023-03-17T06:05:29Z</dcterms:modified>
</cp:coreProperties>
</file>